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0" windowWidth="14175" windowHeight="5325" activeTab="2"/>
  </bookViews>
  <sheets>
    <sheet name="2010-05" sheetId="1" r:id="rId1"/>
    <sheet name="2011-10" sheetId="2" r:id="rId2"/>
    <sheet name="2013-02" sheetId="3" r:id="rId3"/>
  </sheets>
  <calcPr calcId="145621"/>
</workbook>
</file>

<file path=xl/calcChain.xml><?xml version="1.0" encoding="utf-8"?>
<calcChain xmlns="http://schemas.openxmlformats.org/spreadsheetml/2006/main">
  <c r="H3" i="3" l="1"/>
  <c r="J3" i="3" s="1"/>
  <c r="K3" i="3" s="1"/>
  <c r="H7" i="3"/>
  <c r="J7" i="3" s="1"/>
  <c r="K7" i="3" s="1"/>
  <c r="H13" i="3"/>
  <c r="J13" i="3" s="1"/>
  <c r="K13" i="3" s="1"/>
  <c r="H12" i="3"/>
  <c r="J12" i="3" s="1"/>
  <c r="K12" i="3" s="1"/>
  <c r="H9" i="3"/>
  <c r="J9" i="3" s="1"/>
  <c r="K9" i="3" s="1"/>
  <c r="H8" i="3"/>
  <c r="J8" i="3" s="1"/>
  <c r="K8" i="3" s="1"/>
  <c r="H11" i="3"/>
  <c r="J11" i="3" s="1"/>
  <c r="K11" i="3" s="1"/>
  <c r="H10" i="3"/>
  <c r="J10" i="3" s="1"/>
  <c r="K10" i="3" s="1"/>
  <c r="H6" i="3"/>
  <c r="J6" i="3" s="1"/>
  <c r="K6" i="3" s="1"/>
  <c r="I5" i="3"/>
  <c r="H5" i="3"/>
  <c r="H4" i="3"/>
  <c r="J4" i="3" s="1"/>
  <c r="K4" i="3" s="1"/>
  <c r="J5" i="3" l="1"/>
  <c r="K5" i="3" s="1"/>
  <c r="H8" i="2"/>
  <c r="J8" i="2" s="1"/>
  <c r="K8" i="2" s="1"/>
  <c r="H7" i="2" l="1"/>
  <c r="J7" i="2" s="1"/>
  <c r="K7" i="2" s="1"/>
  <c r="I4" i="2"/>
  <c r="H6" i="2" l="1"/>
  <c r="J6" i="2" s="1"/>
  <c r="K6" i="2" s="1"/>
  <c r="H12" i="2"/>
  <c r="J12" i="2" s="1"/>
  <c r="K12" i="2" s="1"/>
  <c r="H11" i="2"/>
  <c r="J11" i="2" s="1"/>
  <c r="K11" i="2" s="1"/>
  <c r="H10" i="2"/>
  <c r="J10" i="2" s="1"/>
  <c r="K10" i="2" s="1"/>
  <c r="H9" i="2"/>
  <c r="J9" i="2" s="1"/>
  <c r="K9" i="2" s="1"/>
  <c r="H5" i="2"/>
  <c r="J5" i="2" s="1"/>
  <c r="K5" i="2" s="1"/>
  <c r="H4" i="2"/>
  <c r="J4" i="2" s="1"/>
  <c r="K4" i="2" s="1"/>
  <c r="H3" i="2"/>
  <c r="J3" i="2" s="1"/>
  <c r="K3" i="2" s="1"/>
  <c r="H4" i="1" l="1"/>
  <c r="J4" i="1" s="1"/>
  <c r="K4" i="1" l="1"/>
  <c r="H7" i="1"/>
  <c r="H9" i="1"/>
  <c r="H8" i="1"/>
  <c r="H6" i="1"/>
  <c r="H10" i="1"/>
  <c r="H5" i="1"/>
  <c r="H3" i="1"/>
  <c r="J5" i="1" l="1"/>
  <c r="K5" i="1" s="1"/>
  <c r="J9" i="1"/>
  <c r="K9" i="1" s="1"/>
  <c r="J10" i="1"/>
  <c r="K10" i="1" s="1"/>
  <c r="J7" i="1"/>
  <c r="K7" i="1" s="1"/>
  <c r="K3" i="1"/>
  <c r="J3" i="1"/>
  <c r="J8" i="1"/>
  <c r="K8" i="1" s="1"/>
  <c r="J6" i="1"/>
  <c r="K6" i="1" s="1"/>
</calcChain>
</file>

<file path=xl/sharedStrings.xml><?xml version="1.0" encoding="utf-8"?>
<sst xmlns="http://schemas.openxmlformats.org/spreadsheetml/2006/main" count="61" uniqueCount="40">
  <si>
    <t>Price per Box:</t>
  </si>
  <si>
    <t>Shipping:</t>
  </si>
  <si>
    <t>Boxes for Free Shipping:</t>
  </si>
  <si>
    <t>Boxes Ordered:</t>
  </si>
  <si>
    <t>Total Cost:</t>
  </si>
  <si>
    <t>Target</t>
  </si>
  <si>
    <t>BBY</t>
  </si>
  <si>
    <t>Price per K-Cup:</t>
  </si>
  <si>
    <t>K-Cups per Box:</t>
  </si>
  <si>
    <t>BBY w/20% Off</t>
  </si>
  <si>
    <t>GMCR</t>
  </si>
  <si>
    <t>AMZN (normal)</t>
  </si>
  <si>
    <t>Wal-Mart</t>
  </si>
  <si>
    <t>BBY w/$5 Off $15 or More</t>
  </si>
  <si>
    <t>Discount</t>
  </si>
  <si>
    <t>AMZN (subscribe &amp; Prime)</t>
  </si>
  <si>
    <t>Wal-Mart (Green Mt.)</t>
  </si>
  <si>
    <t>Wal-Mart (Folgers)</t>
  </si>
  <si>
    <t>AMZN (Prime)</t>
  </si>
  <si>
    <t>BBY (no coupons)</t>
  </si>
  <si>
    <t>GMCR (Café Express)</t>
  </si>
  <si>
    <t>Retailer</t>
  </si>
  <si>
    <t>Boxes Purchased</t>
  </si>
  <si>
    <t>Boxes to Qualify</t>
  </si>
  <si>
    <t>for Free Shipping</t>
  </si>
  <si>
    <t>Price /  Box</t>
  </si>
  <si>
    <t>K-Cups / Box</t>
  </si>
  <si>
    <t>Total Cost</t>
  </si>
  <si>
    <t>Price / K-Cup</t>
  </si>
  <si>
    <t>AMZN (Super Saver Shipping)</t>
  </si>
  <si>
    <t>Shipping</t>
  </si>
  <si>
    <t>AMNZ (Prime w/Subscribe &amp; Save)</t>
  </si>
  <si>
    <t>Sam's Club</t>
  </si>
  <si>
    <t>Purchased</t>
  </si>
  <si>
    <t>Boxes</t>
  </si>
  <si>
    <t>BBBY w/$5 Off $15 or More</t>
  </si>
  <si>
    <t>BBBY w/20% Off</t>
  </si>
  <si>
    <t>GMCR (w/Café Express)</t>
  </si>
  <si>
    <t>Wal-Mart (Most Varieties)</t>
  </si>
  <si>
    <t>BBBY (no coupons)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</si>
</sst>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0" borderId="0" xfId="0" applyFont="1"/>
    <xf numFmtId="0" fontId="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B14" sqref="B14"/>
    </sheetView>
  </sheetViews>
  <sheetFormatPr defaultRowHeight="15" x14ac:dyDescent="0.25"/>
  <cols>
    <col min="1" max="1" width="1.42578125" customWidth="1"/>
    <col min="2" max="2" width="30.7109375" bestFit="1" customWidth="1"/>
    <col min="3" max="5" width="17.7109375" customWidth="1"/>
    <col min="6" max="6" width="22.85546875" bestFit="1" customWidth="1"/>
    <col min="7" max="7" width="17.7109375" customWidth="1"/>
    <col min="8" max="9" width="14.7109375" customWidth="1"/>
    <col min="10" max="10" width="10.28515625" bestFit="1" customWidth="1"/>
    <col min="11" max="11" width="15.2851562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5" t="s">
        <v>8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14</v>
      </c>
      <c r="J2" s="5" t="s">
        <v>4</v>
      </c>
      <c r="K2" s="5" t="s">
        <v>7</v>
      </c>
      <c r="L2" s="1"/>
      <c r="M2" s="1"/>
    </row>
    <row r="3" spans="1:13" x14ac:dyDescent="0.25">
      <c r="A3" s="1"/>
      <c r="B3" s="2" t="s">
        <v>15</v>
      </c>
      <c r="C3" s="3">
        <v>24</v>
      </c>
      <c r="D3" s="4">
        <v>9.7750000000000004</v>
      </c>
      <c r="E3" s="3">
        <v>0</v>
      </c>
      <c r="F3" s="3">
        <v>0</v>
      </c>
      <c r="G3" s="3">
        <v>2</v>
      </c>
      <c r="H3" s="6">
        <f t="shared" ref="H3:H10" si="0">IF((G3&gt;=4),0,E3)</f>
        <v>0</v>
      </c>
      <c r="I3" s="4">
        <v>0</v>
      </c>
      <c r="J3" s="6">
        <f t="shared" ref="J3:J10" si="1">(G3*D3)+H3-I3</f>
        <v>19.55</v>
      </c>
      <c r="K3" s="7">
        <f t="shared" ref="K3:K10" si="2">J3/(G3*C3)</f>
        <v>0.40729166666666666</v>
      </c>
      <c r="L3" s="1"/>
      <c r="M3" s="1"/>
    </row>
    <row r="4" spans="1:13" x14ac:dyDescent="0.25">
      <c r="A4" s="1"/>
      <c r="B4" s="2" t="s">
        <v>13</v>
      </c>
      <c r="C4" s="3">
        <v>18</v>
      </c>
      <c r="D4" s="4">
        <v>9.99</v>
      </c>
      <c r="E4" s="4">
        <v>0</v>
      </c>
      <c r="F4" s="3">
        <v>0</v>
      </c>
      <c r="G4" s="3">
        <v>2</v>
      </c>
      <c r="H4" s="6">
        <f t="shared" si="0"/>
        <v>0</v>
      </c>
      <c r="I4" s="4">
        <v>5</v>
      </c>
      <c r="J4" s="6">
        <f t="shared" si="1"/>
        <v>14.98</v>
      </c>
      <c r="K4" s="7">
        <f t="shared" si="2"/>
        <v>0.4161111111111111</v>
      </c>
      <c r="L4" s="1"/>
      <c r="M4" s="1"/>
    </row>
    <row r="5" spans="1:13" x14ac:dyDescent="0.25">
      <c r="A5" s="1"/>
      <c r="B5" s="2" t="s">
        <v>9</v>
      </c>
      <c r="C5" s="3">
        <v>18</v>
      </c>
      <c r="D5" s="4">
        <v>8.33</v>
      </c>
      <c r="E5" s="3">
        <v>0</v>
      </c>
      <c r="F5" s="3">
        <v>0</v>
      </c>
      <c r="G5" s="3">
        <v>1</v>
      </c>
      <c r="H5" s="6">
        <f t="shared" si="0"/>
        <v>0</v>
      </c>
      <c r="I5" s="4">
        <v>0</v>
      </c>
      <c r="J5" s="6">
        <f t="shared" si="1"/>
        <v>8.33</v>
      </c>
      <c r="K5" s="7">
        <f t="shared" si="2"/>
        <v>0.46277777777777779</v>
      </c>
      <c r="L5" s="1"/>
      <c r="M5" s="1"/>
    </row>
    <row r="6" spans="1:13" x14ac:dyDescent="0.25">
      <c r="A6" s="1"/>
      <c r="B6" s="2" t="s">
        <v>10</v>
      </c>
      <c r="C6" s="3">
        <v>24</v>
      </c>
      <c r="D6" s="3">
        <v>12.95</v>
      </c>
      <c r="E6" s="3">
        <v>5.95</v>
      </c>
      <c r="F6" s="3">
        <v>4</v>
      </c>
      <c r="G6" s="3">
        <v>4</v>
      </c>
      <c r="H6" s="6">
        <f t="shared" si="0"/>
        <v>0</v>
      </c>
      <c r="I6" s="4">
        <v>0</v>
      </c>
      <c r="J6" s="6">
        <f t="shared" si="1"/>
        <v>51.8</v>
      </c>
      <c r="K6" s="7">
        <f t="shared" si="2"/>
        <v>0.5395833333333333</v>
      </c>
      <c r="L6" s="1"/>
      <c r="M6" s="1"/>
    </row>
    <row r="7" spans="1:13" x14ac:dyDescent="0.25">
      <c r="B7" s="2" t="s">
        <v>12</v>
      </c>
      <c r="C7" s="3">
        <v>18</v>
      </c>
      <c r="D7" s="4">
        <v>9.8800000000000008</v>
      </c>
      <c r="E7" s="3">
        <v>0</v>
      </c>
      <c r="F7" s="3">
        <v>0</v>
      </c>
      <c r="G7" s="3">
        <v>1</v>
      </c>
      <c r="H7" s="6">
        <f t="shared" si="0"/>
        <v>0</v>
      </c>
      <c r="I7" s="4">
        <v>0</v>
      </c>
      <c r="J7" s="6">
        <f t="shared" si="1"/>
        <v>9.8800000000000008</v>
      </c>
      <c r="K7" s="7">
        <f t="shared" si="2"/>
        <v>0.54888888888888898</v>
      </c>
      <c r="L7" s="1"/>
      <c r="M7" s="1"/>
    </row>
    <row r="8" spans="1:13" x14ac:dyDescent="0.25">
      <c r="B8" s="2" t="s">
        <v>5</v>
      </c>
      <c r="C8" s="3">
        <v>18</v>
      </c>
      <c r="D8" s="3">
        <v>9.9499999999999993</v>
      </c>
      <c r="E8" s="3">
        <v>0</v>
      </c>
      <c r="F8" s="3">
        <v>0</v>
      </c>
      <c r="G8" s="3">
        <v>1</v>
      </c>
      <c r="H8" s="6">
        <f t="shared" si="0"/>
        <v>0</v>
      </c>
      <c r="I8" s="4">
        <v>0</v>
      </c>
      <c r="J8" s="6">
        <f t="shared" si="1"/>
        <v>9.9499999999999993</v>
      </c>
      <c r="K8" s="7">
        <f t="shared" si="2"/>
        <v>0.5527777777777777</v>
      </c>
      <c r="L8" s="1"/>
      <c r="M8" s="1"/>
    </row>
    <row r="9" spans="1:13" x14ac:dyDescent="0.25">
      <c r="B9" s="2" t="s">
        <v>6</v>
      </c>
      <c r="C9" s="3">
        <v>18</v>
      </c>
      <c r="D9" s="3">
        <v>9.99</v>
      </c>
      <c r="E9" s="3">
        <v>0</v>
      </c>
      <c r="F9" s="3">
        <v>0</v>
      </c>
      <c r="G9" s="3">
        <v>1</v>
      </c>
      <c r="H9" s="6">
        <f t="shared" si="0"/>
        <v>0</v>
      </c>
      <c r="I9" s="4">
        <v>0</v>
      </c>
      <c r="J9" s="6">
        <f t="shared" si="1"/>
        <v>9.99</v>
      </c>
      <c r="K9" s="7">
        <f t="shared" si="2"/>
        <v>0.55500000000000005</v>
      </c>
      <c r="L9" s="1"/>
      <c r="M9" s="1"/>
    </row>
    <row r="10" spans="1:13" x14ac:dyDescent="0.25">
      <c r="A10" s="1"/>
      <c r="B10" s="2" t="s">
        <v>11</v>
      </c>
      <c r="C10" s="3">
        <v>24</v>
      </c>
      <c r="D10" s="4">
        <v>11.5</v>
      </c>
      <c r="E10" s="4">
        <v>6</v>
      </c>
      <c r="F10" s="3">
        <v>0</v>
      </c>
      <c r="G10" s="3">
        <v>2</v>
      </c>
      <c r="H10" s="6">
        <f t="shared" si="0"/>
        <v>6</v>
      </c>
      <c r="I10" s="4">
        <v>0</v>
      </c>
      <c r="J10" s="6">
        <f t="shared" si="1"/>
        <v>29</v>
      </c>
      <c r="K10" s="7">
        <f t="shared" si="2"/>
        <v>0.60416666666666663</v>
      </c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sortState ref="B3:K10">
    <sortCondition ref="K3:K1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B15" sqref="B15"/>
    </sheetView>
  </sheetViews>
  <sheetFormatPr defaultRowHeight="12" x14ac:dyDescent="0.2"/>
  <cols>
    <col min="1" max="1" width="1.42578125" style="10" customWidth="1"/>
    <col min="2" max="2" width="30.7109375" style="10" bestFit="1" customWidth="1"/>
    <col min="3" max="5" width="17.7109375" style="10" customWidth="1"/>
    <col min="6" max="6" width="22.85546875" style="10" customWidth="1"/>
    <col min="7" max="7" width="17.7109375" style="10" customWidth="1"/>
    <col min="8" max="9" width="14.7109375" style="10" customWidth="1"/>
    <col min="10" max="10" width="10.28515625" style="10" customWidth="1"/>
    <col min="11" max="11" width="15.28515625" style="10" bestFit="1" customWidth="1"/>
    <col min="12" max="16384" width="9.140625" style="10"/>
  </cols>
  <sheetData>
    <row r="1" spans="1:13" s="17" customFormat="1" ht="15.75" x14ac:dyDescent="0.25">
      <c r="A1" s="15"/>
      <c r="B1" s="15"/>
      <c r="C1" s="15"/>
      <c r="D1" s="15"/>
      <c r="E1" s="15"/>
      <c r="F1" s="16" t="s">
        <v>23</v>
      </c>
      <c r="G1" s="15"/>
      <c r="H1" s="15"/>
      <c r="I1" s="15"/>
      <c r="J1" s="15"/>
      <c r="K1" s="15"/>
      <c r="L1" s="15"/>
      <c r="M1" s="15"/>
    </row>
    <row r="2" spans="1:13" s="17" customFormat="1" ht="15.75" x14ac:dyDescent="0.25">
      <c r="A2" s="15"/>
      <c r="B2" s="16" t="s">
        <v>21</v>
      </c>
      <c r="C2" s="18" t="s">
        <v>26</v>
      </c>
      <c r="D2" s="18" t="s">
        <v>25</v>
      </c>
      <c r="E2" s="18" t="s">
        <v>1</v>
      </c>
      <c r="F2" s="18" t="s">
        <v>24</v>
      </c>
      <c r="G2" s="18" t="s">
        <v>22</v>
      </c>
      <c r="H2" s="18" t="s">
        <v>30</v>
      </c>
      <c r="I2" s="18" t="s">
        <v>14</v>
      </c>
      <c r="J2" s="18" t="s">
        <v>27</v>
      </c>
      <c r="K2" s="18" t="s">
        <v>28</v>
      </c>
      <c r="L2" s="15"/>
      <c r="M2" s="15"/>
    </row>
    <row r="3" spans="1:13" x14ac:dyDescent="0.2">
      <c r="A3" s="8"/>
      <c r="B3" s="9" t="s">
        <v>13</v>
      </c>
      <c r="C3" s="11">
        <v>18</v>
      </c>
      <c r="D3" s="12">
        <v>11.99</v>
      </c>
      <c r="E3" s="12">
        <v>0</v>
      </c>
      <c r="F3" s="11">
        <v>0</v>
      </c>
      <c r="G3" s="11">
        <v>2</v>
      </c>
      <c r="H3" s="13">
        <f t="shared" ref="H3:H12" si="0">IF((G3&gt;=4),0,E3)</f>
        <v>0</v>
      </c>
      <c r="I3" s="12">
        <v>5</v>
      </c>
      <c r="J3" s="13">
        <f t="shared" ref="J3:J12" si="1">(G3*D3)+H3-I3</f>
        <v>18.98</v>
      </c>
      <c r="K3" s="14">
        <f t="shared" ref="K3:K12" si="2">J3/(G3*C3)</f>
        <v>0.52722222222222226</v>
      </c>
      <c r="L3" s="8"/>
      <c r="M3" s="8"/>
    </row>
    <row r="4" spans="1:13" x14ac:dyDescent="0.2">
      <c r="A4" s="8"/>
      <c r="B4" s="9" t="s">
        <v>9</v>
      </c>
      <c r="C4" s="11">
        <v>18</v>
      </c>
      <c r="D4" s="12">
        <v>11.99</v>
      </c>
      <c r="E4" s="12">
        <v>0</v>
      </c>
      <c r="F4" s="11">
        <v>0</v>
      </c>
      <c r="G4" s="11">
        <v>1</v>
      </c>
      <c r="H4" s="13">
        <f t="shared" si="0"/>
        <v>0</v>
      </c>
      <c r="I4" s="12">
        <f>D4*0.2</f>
        <v>2.3980000000000001</v>
      </c>
      <c r="J4" s="13">
        <f t="shared" si="1"/>
        <v>9.5920000000000005</v>
      </c>
      <c r="K4" s="14">
        <f t="shared" si="2"/>
        <v>0.53288888888888897</v>
      </c>
      <c r="L4" s="8"/>
      <c r="M4" s="8"/>
    </row>
    <row r="5" spans="1:13" x14ac:dyDescent="0.2">
      <c r="A5" s="8"/>
      <c r="B5" s="9" t="s">
        <v>20</v>
      </c>
      <c r="C5" s="11">
        <v>24</v>
      </c>
      <c r="D5" s="11">
        <v>13.49</v>
      </c>
      <c r="E5" s="12">
        <v>0</v>
      </c>
      <c r="F5" s="11">
        <v>4</v>
      </c>
      <c r="G5" s="11">
        <v>4</v>
      </c>
      <c r="H5" s="13">
        <f t="shared" si="0"/>
        <v>0</v>
      </c>
      <c r="I5" s="12">
        <v>0</v>
      </c>
      <c r="J5" s="13">
        <f t="shared" si="1"/>
        <v>53.96</v>
      </c>
      <c r="K5" s="14">
        <f t="shared" si="2"/>
        <v>0.56208333333333338</v>
      </c>
      <c r="L5" s="8"/>
      <c r="M5" s="8"/>
    </row>
    <row r="6" spans="1:13" x14ac:dyDescent="0.2">
      <c r="A6" s="8"/>
      <c r="B6" s="9" t="s">
        <v>17</v>
      </c>
      <c r="C6" s="11">
        <v>18</v>
      </c>
      <c r="D6" s="11">
        <v>11.28</v>
      </c>
      <c r="E6" s="12">
        <v>0</v>
      </c>
      <c r="F6" s="11">
        <v>0</v>
      </c>
      <c r="G6" s="11">
        <v>1</v>
      </c>
      <c r="H6" s="13">
        <f t="shared" si="0"/>
        <v>0</v>
      </c>
      <c r="I6" s="12">
        <v>0</v>
      </c>
      <c r="J6" s="13">
        <f t="shared" si="1"/>
        <v>11.28</v>
      </c>
      <c r="K6" s="14">
        <f t="shared" si="2"/>
        <v>0.62666666666666659</v>
      </c>
      <c r="L6" s="8"/>
      <c r="M6" s="8"/>
    </row>
    <row r="7" spans="1:13" x14ac:dyDescent="0.2">
      <c r="B7" s="9" t="s">
        <v>18</v>
      </c>
      <c r="C7" s="11">
        <v>24</v>
      </c>
      <c r="D7" s="12">
        <v>15.6</v>
      </c>
      <c r="E7" s="12">
        <v>0</v>
      </c>
      <c r="F7" s="11">
        <v>0</v>
      </c>
      <c r="G7" s="11">
        <v>1</v>
      </c>
      <c r="H7" s="13">
        <f t="shared" si="0"/>
        <v>0</v>
      </c>
      <c r="I7" s="12">
        <v>0</v>
      </c>
      <c r="J7" s="13">
        <f t="shared" si="1"/>
        <v>15.6</v>
      </c>
      <c r="K7" s="14">
        <f t="shared" si="2"/>
        <v>0.65</v>
      </c>
      <c r="L7" s="8"/>
      <c r="M7" s="8"/>
    </row>
    <row r="8" spans="1:13" x14ac:dyDescent="0.2">
      <c r="B8" s="9" t="s">
        <v>29</v>
      </c>
      <c r="C8" s="11">
        <v>24</v>
      </c>
      <c r="D8" s="12">
        <v>15.8</v>
      </c>
      <c r="E8" s="12">
        <v>0</v>
      </c>
      <c r="F8" s="11">
        <v>0</v>
      </c>
      <c r="G8" s="11">
        <v>2</v>
      </c>
      <c r="H8" s="13">
        <f t="shared" si="0"/>
        <v>0</v>
      </c>
      <c r="I8" s="12">
        <v>0</v>
      </c>
      <c r="J8" s="13">
        <f t="shared" si="1"/>
        <v>31.6</v>
      </c>
      <c r="K8" s="14">
        <f t="shared" si="2"/>
        <v>0.65833333333333333</v>
      </c>
      <c r="L8" s="8"/>
      <c r="M8" s="8"/>
    </row>
    <row r="9" spans="1:13" x14ac:dyDescent="0.2">
      <c r="B9" s="9" t="s">
        <v>16</v>
      </c>
      <c r="C9" s="11">
        <v>18</v>
      </c>
      <c r="D9" s="12">
        <v>11.88</v>
      </c>
      <c r="E9" s="12">
        <v>0</v>
      </c>
      <c r="F9" s="11">
        <v>0</v>
      </c>
      <c r="G9" s="11">
        <v>1</v>
      </c>
      <c r="H9" s="13">
        <f t="shared" si="0"/>
        <v>0</v>
      </c>
      <c r="I9" s="12">
        <v>0</v>
      </c>
      <c r="J9" s="13">
        <f t="shared" si="1"/>
        <v>11.88</v>
      </c>
      <c r="K9" s="14">
        <f t="shared" si="2"/>
        <v>0.66</v>
      </c>
      <c r="L9" s="8"/>
      <c r="M9" s="8"/>
    </row>
    <row r="10" spans="1:13" x14ac:dyDescent="0.2">
      <c r="A10" s="8"/>
      <c r="B10" s="9" t="s">
        <v>5</v>
      </c>
      <c r="C10" s="11">
        <v>18</v>
      </c>
      <c r="D10" s="11">
        <v>11.99</v>
      </c>
      <c r="E10" s="12">
        <v>0</v>
      </c>
      <c r="F10" s="11">
        <v>0</v>
      </c>
      <c r="G10" s="11">
        <v>1</v>
      </c>
      <c r="H10" s="13">
        <f t="shared" si="0"/>
        <v>0</v>
      </c>
      <c r="I10" s="12">
        <v>0</v>
      </c>
      <c r="J10" s="13">
        <f t="shared" si="1"/>
        <v>11.99</v>
      </c>
      <c r="K10" s="14">
        <f t="shared" si="2"/>
        <v>0.6661111111111111</v>
      </c>
      <c r="L10" s="8"/>
      <c r="M10" s="8"/>
    </row>
    <row r="11" spans="1:13" x14ac:dyDescent="0.2">
      <c r="A11" s="8"/>
      <c r="B11" s="9" t="s">
        <v>19</v>
      </c>
      <c r="C11" s="11">
        <v>18</v>
      </c>
      <c r="D11" s="11">
        <v>11.99</v>
      </c>
      <c r="E11" s="12">
        <v>0</v>
      </c>
      <c r="F11" s="11">
        <v>0</v>
      </c>
      <c r="G11" s="11">
        <v>1</v>
      </c>
      <c r="H11" s="13">
        <f t="shared" si="0"/>
        <v>0</v>
      </c>
      <c r="I11" s="12">
        <v>0</v>
      </c>
      <c r="J11" s="13">
        <f t="shared" si="1"/>
        <v>11.99</v>
      </c>
      <c r="K11" s="14">
        <f t="shared" si="2"/>
        <v>0.6661111111111111</v>
      </c>
      <c r="L11" s="8"/>
      <c r="M11" s="8"/>
    </row>
    <row r="12" spans="1:13" x14ac:dyDescent="0.2">
      <c r="A12" s="8"/>
      <c r="B12" s="9" t="s">
        <v>11</v>
      </c>
      <c r="C12" s="11">
        <v>24</v>
      </c>
      <c r="D12" s="12">
        <v>15.8</v>
      </c>
      <c r="E12" s="12">
        <v>6</v>
      </c>
      <c r="F12" s="11">
        <v>0</v>
      </c>
      <c r="G12" s="11">
        <v>1</v>
      </c>
      <c r="H12" s="13">
        <f t="shared" si="0"/>
        <v>6</v>
      </c>
      <c r="I12" s="12">
        <v>0</v>
      </c>
      <c r="J12" s="13">
        <f t="shared" si="1"/>
        <v>21.8</v>
      </c>
      <c r="K12" s="14">
        <f t="shared" si="2"/>
        <v>0.90833333333333333</v>
      </c>
      <c r="L12" s="8"/>
      <c r="M12" s="8"/>
    </row>
    <row r="13" spans="1:13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</sheetData>
  <sortState ref="B3:K12">
    <sortCondition ref="K3:K1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B17" sqref="B17"/>
    </sheetView>
  </sheetViews>
  <sheetFormatPr defaultRowHeight="12" x14ac:dyDescent="0.2"/>
  <cols>
    <col min="1" max="1" width="1.42578125" style="10" customWidth="1"/>
    <col min="2" max="2" width="30.7109375" style="10" bestFit="1" customWidth="1"/>
    <col min="3" max="5" width="17.7109375" style="10" customWidth="1"/>
    <col min="6" max="6" width="22.85546875" style="10" customWidth="1"/>
    <col min="7" max="7" width="11.140625" style="10" bestFit="1" customWidth="1"/>
    <col min="8" max="9" width="14.7109375" style="10" customWidth="1"/>
    <col min="10" max="10" width="10.28515625" style="10" customWidth="1"/>
    <col min="11" max="11" width="15.28515625" style="10" bestFit="1" customWidth="1"/>
    <col min="12" max="16384" width="9.140625" style="10"/>
  </cols>
  <sheetData>
    <row r="1" spans="1:13" s="17" customFormat="1" ht="15.75" x14ac:dyDescent="0.25">
      <c r="A1" s="15"/>
      <c r="B1" s="15"/>
      <c r="C1" s="15"/>
      <c r="D1" s="15"/>
      <c r="E1" s="15"/>
      <c r="F1" s="16" t="s">
        <v>23</v>
      </c>
      <c r="G1" s="16" t="s">
        <v>34</v>
      </c>
      <c r="H1" s="15"/>
      <c r="I1" s="15"/>
      <c r="J1" s="15"/>
      <c r="K1" s="15"/>
      <c r="L1" s="15"/>
      <c r="M1" s="15"/>
    </row>
    <row r="2" spans="1:13" s="17" customFormat="1" ht="15.75" x14ac:dyDescent="0.25">
      <c r="A2" s="15"/>
      <c r="B2" s="16" t="s">
        <v>21</v>
      </c>
      <c r="C2" s="18" t="s">
        <v>26</v>
      </c>
      <c r="D2" s="18" t="s">
        <v>25</v>
      </c>
      <c r="E2" s="18" t="s">
        <v>1</v>
      </c>
      <c r="F2" s="18" t="s">
        <v>24</v>
      </c>
      <c r="G2" s="18" t="s">
        <v>33</v>
      </c>
      <c r="H2" s="18" t="s">
        <v>30</v>
      </c>
      <c r="I2" s="18" t="s">
        <v>14</v>
      </c>
      <c r="J2" s="18" t="s">
        <v>27</v>
      </c>
      <c r="K2" s="18" t="s">
        <v>28</v>
      </c>
      <c r="L2" s="15"/>
      <c r="M2" s="15"/>
    </row>
    <row r="3" spans="1:13" x14ac:dyDescent="0.2">
      <c r="A3" s="8"/>
      <c r="B3" s="9" t="s">
        <v>32</v>
      </c>
      <c r="C3" s="11">
        <v>80</v>
      </c>
      <c r="D3" s="12">
        <v>39.979999999999997</v>
      </c>
      <c r="E3" s="12">
        <v>0</v>
      </c>
      <c r="F3" s="11">
        <v>0</v>
      </c>
      <c r="G3" s="11">
        <v>1</v>
      </c>
      <c r="H3" s="13">
        <f>IF((G3&gt;=4),0,E3)</f>
        <v>0</v>
      </c>
      <c r="I3" s="12">
        <v>0</v>
      </c>
      <c r="J3" s="13">
        <f>(G3*D3)+H3-I3</f>
        <v>39.979999999999997</v>
      </c>
      <c r="K3" s="14">
        <f>J3/(G3*C3)</f>
        <v>0.49974999999999997</v>
      </c>
      <c r="L3" s="8"/>
      <c r="M3" s="8"/>
    </row>
    <row r="4" spans="1:13" x14ac:dyDescent="0.2">
      <c r="A4" s="8"/>
      <c r="B4" s="9" t="s">
        <v>35</v>
      </c>
      <c r="C4" s="11">
        <v>18</v>
      </c>
      <c r="D4" s="12">
        <v>11.99</v>
      </c>
      <c r="E4" s="12">
        <v>0</v>
      </c>
      <c r="F4" s="11">
        <v>0</v>
      </c>
      <c r="G4" s="11">
        <v>2</v>
      </c>
      <c r="H4" s="13">
        <f>IF((G4&gt;=4),0,E4)</f>
        <v>0</v>
      </c>
      <c r="I4" s="12">
        <v>5</v>
      </c>
      <c r="J4" s="13">
        <f>(G4*D4)+H4-I4</f>
        <v>18.98</v>
      </c>
      <c r="K4" s="14">
        <f>J4/(G4*C4)</f>
        <v>0.52722222222222226</v>
      </c>
      <c r="L4" s="8"/>
      <c r="M4" s="8"/>
    </row>
    <row r="5" spans="1:13" x14ac:dyDescent="0.2">
      <c r="A5" s="8"/>
      <c r="B5" s="9" t="s">
        <v>36</v>
      </c>
      <c r="C5" s="11">
        <v>18</v>
      </c>
      <c r="D5" s="12">
        <v>11.99</v>
      </c>
      <c r="E5" s="12">
        <v>0</v>
      </c>
      <c r="F5" s="11">
        <v>0</v>
      </c>
      <c r="G5" s="11">
        <v>1</v>
      </c>
      <c r="H5" s="13">
        <f>IF((G5&gt;=4),0,E5)</f>
        <v>0</v>
      </c>
      <c r="I5" s="12">
        <f>D5*0.2</f>
        <v>2.3980000000000001</v>
      </c>
      <c r="J5" s="13">
        <f>(G5*D5)+H5-I5</f>
        <v>9.5920000000000005</v>
      </c>
      <c r="K5" s="14">
        <f>J5/(G5*C5)</f>
        <v>0.53288888888888897</v>
      </c>
      <c r="L5" s="8"/>
      <c r="M5" s="8"/>
    </row>
    <row r="6" spans="1:13" x14ac:dyDescent="0.2">
      <c r="A6" s="8"/>
      <c r="B6" s="9" t="s">
        <v>37</v>
      </c>
      <c r="C6" s="11">
        <v>24</v>
      </c>
      <c r="D6" s="11">
        <v>13.49</v>
      </c>
      <c r="E6" s="12">
        <v>0</v>
      </c>
      <c r="F6" s="11">
        <v>4</v>
      </c>
      <c r="G6" s="11">
        <v>4</v>
      </c>
      <c r="H6" s="13">
        <f>IF((G6&gt;=4),0,E6)</f>
        <v>0</v>
      </c>
      <c r="I6" s="12">
        <v>0</v>
      </c>
      <c r="J6" s="13">
        <f>(G6*D6)+H6-I6</f>
        <v>53.96</v>
      </c>
      <c r="K6" s="14">
        <f>J6/(G6*C6)</f>
        <v>0.56208333333333338</v>
      </c>
      <c r="L6" s="8"/>
      <c r="M6" s="8"/>
    </row>
    <row r="7" spans="1:13" x14ac:dyDescent="0.2">
      <c r="B7" s="9" t="s">
        <v>31</v>
      </c>
      <c r="C7" s="11">
        <v>50</v>
      </c>
      <c r="D7" s="12">
        <v>28.49</v>
      </c>
      <c r="E7" s="12">
        <v>0</v>
      </c>
      <c r="F7" s="11">
        <v>0</v>
      </c>
      <c r="G7" s="11">
        <v>1</v>
      </c>
      <c r="H7" s="13">
        <f>IF((G7&gt;=4),0,E7)</f>
        <v>0</v>
      </c>
      <c r="I7" s="12">
        <v>0</v>
      </c>
      <c r="J7" s="13">
        <f>(G7*D7)+H7-I7</f>
        <v>28.49</v>
      </c>
      <c r="K7" s="14">
        <f>J7/(G7*C7)</f>
        <v>0.56979999999999997</v>
      </c>
      <c r="L7" s="8"/>
      <c r="M7" s="8"/>
    </row>
    <row r="8" spans="1:13" x14ac:dyDescent="0.2">
      <c r="B8" s="9" t="s">
        <v>38</v>
      </c>
      <c r="C8" s="11">
        <v>18</v>
      </c>
      <c r="D8" s="12">
        <v>10.98</v>
      </c>
      <c r="E8" s="12">
        <v>0</v>
      </c>
      <c r="F8" s="11">
        <v>0</v>
      </c>
      <c r="G8" s="11">
        <v>1</v>
      </c>
      <c r="H8" s="13">
        <f>IF((G8&gt;=4),0,E8)</f>
        <v>0</v>
      </c>
      <c r="I8" s="12">
        <v>0</v>
      </c>
      <c r="J8" s="13">
        <f>(G8*D8)+H8-I8</f>
        <v>10.98</v>
      </c>
      <c r="K8" s="14">
        <f>J8/(G8*C8)</f>
        <v>0.61</v>
      </c>
      <c r="L8" s="8"/>
      <c r="M8" s="8"/>
    </row>
    <row r="9" spans="1:13" x14ac:dyDescent="0.2">
      <c r="B9" s="9" t="s">
        <v>5</v>
      </c>
      <c r="C9" s="11">
        <v>18</v>
      </c>
      <c r="D9" s="11">
        <v>10.99</v>
      </c>
      <c r="E9" s="12">
        <v>0</v>
      </c>
      <c r="F9" s="11">
        <v>0</v>
      </c>
      <c r="G9" s="11">
        <v>1</v>
      </c>
      <c r="H9" s="13">
        <f>IF((G9&gt;=4),0,E9)</f>
        <v>0</v>
      </c>
      <c r="I9" s="12">
        <v>0</v>
      </c>
      <c r="J9" s="13">
        <f>(G9*D9)+H9-I9</f>
        <v>10.99</v>
      </c>
      <c r="K9" s="14">
        <f>J9/(G9*C9)</f>
        <v>0.61055555555555552</v>
      </c>
      <c r="L9" s="8"/>
      <c r="M9" s="8"/>
    </row>
    <row r="10" spans="1:13" x14ac:dyDescent="0.2">
      <c r="A10" s="8"/>
      <c r="B10" s="9" t="s">
        <v>18</v>
      </c>
      <c r="C10" s="11">
        <v>24</v>
      </c>
      <c r="D10" s="12">
        <v>15.31</v>
      </c>
      <c r="E10" s="12">
        <v>0</v>
      </c>
      <c r="F10" s="11">
        <v>0</v>
      </c>
      <c r="G10" s="11">
        <v>1</v>
      </c>
      <c r="H10" s="13">
        <f>IF((G10&gt;=4),0,E10)</f>
        <v>0</v>
      </c>
      <c r="I10" s="12">
        <v>0</v>
      </c>
      <c r="J10" s="13">
        <f>(G10*D10)+H10-I10</f>
        <v>15.31</v>
      </c>
      <c r="K10" s="14">
        <f>J10/(G10*C10)</f>
        <v>0.63791666666666669</v>
      </c>
      <c r="L10" s="8"/>
      <c r="M10" s="8"/>
    </row>
    <row r="11" spans="1:13" x14ac:dyDescent="0.2">
      <c r="A11" s="8"/>
      <c r="B11" s="9" t="s">
        <v>29</v>
      </c>
      <c r="C11" s="11">
        <v>24</v>
      </c>
      <c r="D11" s="12">
        <v>15.31</v>
      </c>
      <c r="E11" s="12">
        <v>0</v>
      </c>
      <c r="F11" s="11">
        <v>0</v>
      </c>
      <c r="G11" s="11">
        <v>2</v>
      </c>
      <c r="H11" s="13">
        <f>IF((G11&gt;=4),0,E11)</f>
        <v>0</v>
      </c>
      <c r="I11" s="12">
        <v>0</v>
      </c>
      <c r="J11" s="13">
        <f>(G11*D11)+H11-I11</f>
        <v>30.62</v>
      </c>
      <c r="K11" s="14">
        <f>J11/(G11*C11)</f>
        <v>0.63791666666666669</v>
      </c>
      <c r="L11" s="8"/>
      <c r="M11" s="8"/>
    </row>
    <row r="12" spans="1:13" x14ac:dyDescent="0.2">
      <c r="A12" s="8"/>
      <c r="B12" s="9" t="s">
        <v>39</v>
      </c>
      <c r="C12" s="11">
        <v>18</v>
      </c>
      <c r="D12" s="11">
        <v>11.99</v>
      </c>
      <c r="E12" s="12">
        <v>0</v>
      </c>
      <c r="F12" s="11">
        <v>0</v>
      </c>
      <c r="G12" s="11">
        <v>1</v>
      </c>
      <c r="H12" s="13">
        <f>IF((G12&gt;=4),0,E12)</f>
        <v>0</v>
      </c>
      <c r="I12" s="12">
        <v>0</v>
      </c>
      <c r="J12" s="13">
        <f>(G12*D12)+H12-I12</f>
        <v>11.99</v>
      </c>
      <c r="K12" s="14">
        <f>J12/(G12*C12)</f>
        <v>0.6661111111111111</v>
      </c>
      <c r="L12" s="8"/>
      <c r="M12" s="8"/>
    </row>
    <row r="13" spans="1:13" x14ac:dyDescent="0.2">
      <c r="A13" s="8"/>
      <c r="B13" s="9" t="s">
        <v>11</v>
      </c>
      <c r="C13" s="11">
        <v>24</v>
      </c>
      <c r="D13" s="12">
        <v>15.31</v>
      </c>
      <c r="E13" s="12">
        <v>6</v>
      </c>
      <c r="F13" s="11">
        <v>0</v>
      </c>
      <c r="G13" s="11">
        <v>1</v>
      </c>
      <c r="H13" s="13">
        <f>IF((G13&gt;=4),0,E13)</f>
        <v>6</v>
      </c>
      <c r="I13" s="12">
        <v>0</v>
      </c>
      <c r="J13" s="13">
        <f>(G13*D13)+H13-I13</f>
        <v>21.310000000000002</v>
      </c>
      <c r="K13" s="14">
        <f>J13/(G13*C13)</f>
        <v>0.8879166666666668</v>
      </c>
      <c r="L13" s="8"/>
      <c r="M13" s="8"/>
    </row>
    <row r="14" spans="1:13" x14ac:dyDescent="0.2">
      <c r="B14" s="9"/>
      <c r="C14" s="11"/>
      <c r="D14" s="11"/>
      <c r="E14" s="12"/>
      <c r="F14" s="11"/>
      <c r="G14" s="11"/>
      <c r="H14" s="13"/>
      <c r="I14" s="12"/>
      <c r="J14" s="13"/>
      <c r="K14" s="14"/>
    </row>
    <row r="15" spans="1:13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</sheetData>
  <sortState ref="B3:K14">
    <sortCondition ref="K3:K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2010-05</vt:lpstr>
      <vt:lpstr>2011-10</vt:lpstr>
      <vt:lpstr>2013-02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2013-02-10T02:24:45Z</dcterms:created>
  <dcterms:modified xsi:type="dcterms:W3CDTF">2013-02-10T02:24:54Z</dcterms:modified>
</cp:coreProperties>
</file>