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8975" windowHeight="8640"/>
  </bookViews>
  <sheets>
    <sheet name="Intro" sheetId="7" r:id="rId1"/>
    <sheet name="Inputs" sheetId="1" r:id="rId2"/>
    <sheet name="Offer #1" sheetId="2" r:id="rId3"/>
    <sheet name="Offer #2" sheetId="4" r:id="rId4"/>
    <sheet name="No Offer Used" sheetId="5" r:id="rId5"/>
  </sheets>
  <calcPr calcId="125725"/>
</workbook>
</file>

<file path=xl/calcChain.xml><?xml version="1.0" encoding="utf-8"?>
<calcChain xmlns="http://schemas.openxmlformats.org/spreadsheetml/2006/main">
  <c r="O4" i="1"/>
  <c r="O5" s="1"/>
  <c r="G10" s="1"/>
  <c r="O6" s="1"/>
  <c r="C8" i="5" l="1"/>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8"/>
  <c r="D2"/>
  <c r="C8" i="4"/>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115"/>
  <c r="L116"/>
  <c r="L117"/>
  <c r="L118"/>
  <c r="L119"/>
  <c r="L120"/>
  <c r="L121"/>
  <c r="L122"/>
  <c r="L123"/>
  <c r="L124"/>
  <c r="L125"/>
  <c r="L126"/>
  <c r="L127"/>
  <c r="L121" i="2"/>
  <c r="L122"/>
  <c r="L123"/>
  <c r="L124"/>
  <c r="L125"/>
  <c r="L126"/>
  <c r="L127"/>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115"/>
  <c r="L116"/>
  <c r="L117"/>
  <c r="L118"/>
  <c r="L119"/>
  <c r="L120"/>
  <c r="L32"/>
  <c r="L33"/>
  <c r="L34"/>
  <c r="L35"/>
  <c r="L36"/>
  <c r="L37"/>
  <c r="L38"/>
  <c r="L39"/>
  <c r="L40"/>
  <c r="D3" i="4"/>
  <c r="L31"/>
  <c r="L30"/>
  <c r="L29"/>
  <c r="L28"/>
  <c r="L27"/>
  <c r="L26"/>
  <c r="L25"/>
  <c r="L24"/>
  <c r="L23"/>
  <c r="L22"/>
  <c r="L21"/>
  <c r="L20"/>
  <c r="L19"/>
  <c r="L18"/>
  <c r="L17"/>
  <c r="L16"/>
  <c r="L15"/>
  <c r="L14"/>
  <c r="L13"/>
  <c r="L12"/>
  <c r="L11"/>
  <c r="L10"/>
  <c r="L9"/>
  <c r="L8"/>
  <c r="H8"/>
  <c r="D2"/>
  <c r="L9" i="2"/>
  <c r="L10"/>
  <c r="L11"/>
  <c r="L12"/>
  <c r="L13"/>
  <c r="L14"/>
  <c r="L15"/>
  <c r="L16"/>
  <c r="L17"/>
  <c r="L18"/>
  <c r="L19"/>
  <c r="L20"/>
  <c r="L21"/>
  <c r="L22"/>
  <c r="L23"/>
  <c r="L24"/>
  <c r="L25"/>
  <c r="L26"/>
  <c r="L27"/>
  <c r="L28"/>
  <c r="L29"/>
  <c r="L30"/>
  <c r="L31"/>
  <c r="L8"/>
  <c r="D3"/>
  <c r="H8"/>
  <c r="D2"/>
  <c r="M7" i="1"/>
  <c r="M6"/>
  <c r="G7"/>
  <c r="I8" i="2" l="1"/>
  <c r="D8" i="5"/>
  <c r="D8" i="4"/>
  <c r="C8" i="2"/>
  <c r="D8" s="1"/>
  <c r="E8"/>
  <c r="J8" s="1"/>
  <c r="I8" i="4"/>
  <c r="K8" i="2"/>
  <c r="F8"/>
  <c r="E8" i="5" l="1"/>
  <c r="H9" i="2"/>
  <c r="E8" i="4"/>
  <c r="I9" i="2"/>
  <c r="C9"/>
  <c r="D9" s="1"/>
  <c r="M8"/>
  <c r="F8" i="5" l="1"/>
  <c r="F8" i="4"/>
  <c r="J8"/>
  <c r="K8" s="1"/>
  <c r="E9" i="2"/>
  <c r="J9" s="1"/>
  <c r="C9" i="5" l="1"/>
  <c r="D9" s="1"/>
  <c r="H9" i="4"/>
  <c r="C9"/>
  <c r="D9" s="1"/>
  <c r="M8"/>
  <c r="K9" i="2"/>
  <c r="F9"/>
  <c r="C10"/>
  <c r="D10" s="1"/>
  <c r="M9"/>
  <c r="H10" l="1"/>
  <c r="I9" i="4"/>
  <c r="I10" i="2"/>
  <c r="E10"/>
  <c r="J10" s="1"/>
  <c r="E9" i="5" l="1"/>
  <c r="F9" s="1"/>
  <c r="E9" i="4"/>
  <c r="F9" s="1"/>
  <c r="K10" i="2"/>
  <c r="F10"/>
  <c r="M10"/>
  <c r="C11"/>
  <c r="D11" s="1"/>
  <c r="C10" i="5" l="1"/>
  <c r="D10" s="1"/>
  <c r="H11" i="2"/>
  <c r="C10" i="4"/>
  <c r="D10" s="1"/>
  <c r="J9"/>
  <c r="K9" s="1"/>
  <c r="I11" i="2"/>
  <c r="E11"/>
  <c r="J11" s="1"/>
  <c r="H10" i="4" l="1"/>
  <c r="M9"/>
  <c r="K11" i="2"/>
  <c r="F11"/>
  <c r="M11"/>
  <c r="C12"/>
  <c r="D12" s="1"/>
  <c r="E10" i="5" l="1"/>
  <c r="F10" s="1"/>
  <c r="H12" i="2"/>
  <c r="I10" i="4"/>
  <c r="E10"/>
  <c r="F10" s="1"/>
  <c r="I12" i="2"/>
  <c r="E12"/>
  <c r="J12" s="1"/>
  <c r="C11" i="5" l="1"/>
  <c r="D11" s="1"/>
  <c r="C11" i="4"/>
  <c r="D11" s="1"/>
  <c r="J10"/>
  <c r="K10" s="1"/>
  <c r="K12" i="2"/>
  <c r="F12"/>
  <c r="M12"/>
  <c r="C13"/>
  <c r="D13" s="1"/>
  <c r="H13" l="1"/>
  <c r="H11" i="4"/>
  <c r="M10"/>
  <c r="E11"/>
  <c r="F11" s="1"/>
  <c r="I13" i="2"/>
  <c r="E13"/>
  <c r="J13" s="1"/>
  <c r="E11" i="5" l="1"/>
  <c r="F11" s="1"/>
  <c r="C12"/>
  <c r="D12" s="1"/>
  <c r="C12" i="4"/>
  <c r="D12" s="1"/>
  <c r="I11"/>
  <c r="K13" i="2"/>
  <c r="H14" s="1"/>
  <c r="F13"/>
  <c r="I14"/>
  <c r="M13"/>
  <c r="C14"/>
  <c r="D14" s="1"/>
  <c r="E12" i="5" l="1"/>
  <c r="F12" s="1"/>
  <c r="E12" i="4"/>
  <c r="F12" s="1"/>
  <c r="J11"/>
  <c r="K11" s="1"/>
  <c r="E14" i="2"/>
  <c r="C13" i="5" l="1"/>
  <c r="D13" s="1"/>
  <c r="J14" i="2"/>
  <c r="K14" s="1"/>
  <c r="H15" s="1"/>
  <c r="I15" s="1"/>
  <c r="H12" i="4"/>
  <c r="M11"/>
  <c r="C13"/>
  <c r="D13" s="1"/>
  <c r="F14" i="2"/>
  <c r="E13" i="5" l="1"/>
  <c r="F13" s="1"/>
  <c r="E13" i="4"/>
  <c r="F13" s="1"/>
  <c r="I12"/>
  <c r="C15" i="2"/>
  <c r="M14"/>
  <c r="D15"/>
  <c r="C14" i="5" l="1"/>
  <c r="D14" s="1"/>
  <c r="C14" i="4"/>
  <c r="D14" s="1"/>
  <c r="J12"/>
  <c r="K12" s="1"/>
  <c r="E15" i="2"/>
  <c r="J15" s="1"/>
  <c r="E14" i="5" l="1"/>
  <c r="F14" s="1"/>
  <c r="H13" i="4"/>
  <c r="M12"/>
  <c r="E14"/>
  <c r="F14" s="1"/>
  <c r="K15" i="2"/>
  <c r="H16" s="1"/>
  <c r="F15"/>
  <c r="C15" i="5" l="1"/>
  <c r="D15" s="1"/>
  <c r="C15" i="4"/>
  <c r="D15" s="1"/>
  <c r="I13"/>
  <c r="I16" i="2"/>
  <c r="C16"/>
  <c r="M15"/>
  <c r="E15" i="5" l="1"/>
  <c r="F15" s="1"/>
  <c r="E15" i="4"/>
  <c r="F15" s="1"/>
  <c r="J13"/>
  <c r="K13" s="1"/>
  <c r="D16" i="2"/>
  <c r="E16" s="1"/>
  <c r="J16" s="1"/>
  <c r="C16" i="5" l="1"/>
  <c r="D16" s="1"/>
  <c r="H14" i="4"/>
  <c r="M13"/>
  <c r="C16"/>
  <c r="D16" s="1"/>
  <c r="K16" i="2"/>
  <c r="H17" s="1"/>
  <c r="F16"/>
  <c r="E16" i="5" l="1"/>
  <c r="F16" s="1"/>
  <c r="E16" i="4"/>
  <c r="F16" s="1"/>
  <c r="I14"/>
  <c r="I17" i="2"/>
  <c r="M16"/>
  <c r="C17"/>
  <c r="C17" i="5" l="1"/>
  <c r="D17" s="1"/>
  <c r="C17" i="4"/>
  <c r="D17" s="1"/>
  <c r="J14"/>
  <c r="K14" s="1"/>
  <c r="D17" i="2"/>
  <c r="E17" s="1"/>
  <c r="J17" s="1"/>
  <c r="E17" i="5" l="1"/>
  <c r="F17" s="1"/>
  <c r="H15" i="4"/>
  <c r="M14"/>
  <c r="E17"/>
  <c r="F17" s="1"/>
  <c r="K17" i="2"/>
  <c r="H18" s="1"/>
  <c r="F17"/>
  <c r="C18" i="5" l="1"/>
  <c r="D18" s="1"/>
  <c r="C18" i="4"/>
  <c r="D18" s="1"/>
  <c r="I15"/>
  <c r="I18" i="2"/>
  <c r="M17"/>
  <c r="C18"/>
  <c r="E18" i="5" l="1"/>
  <c r="F18" s="1"/>
  <c r="E18" i="4"/>
  <c r="F18" s="1"/>
  <c r="J15"/>
  <c r="K15" s="1"/>
  <c r="D18" i="2"/>
  <c r="E18" s="1"/>
  <c r="J18" s="1"/>
  <c r="C19" i="5" l="1"/>
  <c r="D19" s="1"/>
  <c r="H16" i="4"/>
  <c r="M15"/>
  <c r="C19"/>
  <c r="D19" s="1"/>
  <c r="K18" i="2"/>
  <c r="H19" s="1"/>
  <c r="F18"/>
  <c r="E19" i="5" l="1"/>
  <c r="F19" s="1"/>
  <c r="E19" i="4"/>
  <c r="F19" s="1"/>
  <c r="I16"/>
  <c r="I19" i="2"/>
  <c r="M18"/>
  <c r="C19"/>
  <c r="C20" i="5" l="1"/>
  <c r="D20" s="1"/>
  <c r="C20" i="4"/>
  <c r="D20" s="1"/>
  <c r="J16"/>
  <c r="K16" s="1"/>
  <c r="D19" i="2"/>
  <c r="E19" s="1"/>
  <c r="J19" s="1"/>
  <c r="E20" i="5" l="1"/>
  <c r="F20" s="1"/>
  <c r="H17" i="4"/>
  <c r="M16"/>
  <c r="E20"/>
  <c r="F20" s="1"/>
  <c r="K19" i="2"/>
  <c r="H20" s="1"/>
  <c r="F19"/>
  <c r="C21" i="5" l="1"/>
  <c r="D21" s="1"/>
  <c r="C21" i="4"/>
  <c r="D21" s="1"/>
  <c r="I17"/>
  <c r="I20" i="2"/>
  <c r="M19"/>
  <c r="C20"/>
  <c r="E21" i="5" l="1"/>
  <c r="F21" s="1"/>
  <c r="E21" i="4"/>
  <c r="F21" s="1"/>
  <c r="J17"/>
  <c r="K17" s="1"/>
  <c r="D20" i="2"/>
  <c r="E20" s="1"/>
  <c r="J20" s="1"/>
  <c r="C22" i="5" l="1"/>
  <c r="D22" s="1"/>
  <c r="H18" i="4"/>
  <c r="M17"/>
  <c r="C22"/>
  <c r="D22" s="1"/>
  <c r="K20" i="2"/>
  <c r="H21" s="1"/>
  <c r="F20"/>
  <c r="E22" i="5" l="1"/>
  <c r="F22" s="1"/>
  <c r="E22" i="4"/>
  <c r="F22" s="1"/>
  <c r="I18"/>
  <c r="I21" i="2"/>
  <c r="M20"/>
  <c r="C21"/>
  <c r="C23" i="5" l="1"/>
  <c r="D23" s="1"/>
  <c r="C23" i="4"/>
  <c r="D23" s="1"/>
  <c r="J18"/>
  <c r="K18" s="1"/>
  <c r="D21" i="2"/>
  <c r="E21" s="1"/>
  <c r="J21" s="1"/>
  <c r="K21" s="1"/>
  <c r="E23" i="5" l="1"/>
  <c r="F23" s="1"/>
  <c r="H22" i="2"/>
  <c r="H19" i="4"/>
  <c r="M18"/>
  <c r="E23"/>
  <c r="F23" s="1"/>
  <c r="F21" i="2"/>
  <c r="C22" s="1"/>
  <c r="C24" i="5" l="1"/>
  <c r="D24" s="1"/>
  <c r="I22" i="2"/>
  <c r="M21"/>
  <c r="C24" i="4"/>
  <c r="D24" s="1"/>
  <c r="I19"/>
  <c r="D22" i="2"/>
  <c r="E22" s="1"/>
  <c r="F22" s="1"/>
  <c r="E24" i="5" l="1"/>
  <c r="F24" s="1"/>
  <c r="C23" i="2"/>
  <c r="J22"/>
  <c r="K22" s="1"/>
  <c r="H23" s="1"/>
  <c r="E24" i="4"/>
  <c r="F24" s="1"/>
  <c r="J19"/>
  <c r="K19" s="1"/>
  <c r="D23" i="2"/>
  <c r="E23" s="1"/>
  <c r="F23" s="1"/>
  <c r="C25" i="5" l="1"/>
  <c r="D25" s="1"/>
  <c r="C24" i="2"/>
  <c r="I23"/>
  <c r="J23"/>
  <c r="K23"/>
  <c r="H24" s="1"/>
  <c r="M22"/>
  <c r="H20" i="4"/>
  <c r="M19"/>
  <c r="C25"/>
  <c r="D25" s="1"/>
  <c r="D24" i="2"/>
  <c r="E24" s="1"/>
  <c r="F24" s="1"/>
  <c r="E25" i="5" l="1"/>
  <c r="F25" s="1"/>
  <c r="C25" i="2"/>
  <c r="I24"/>
  <c r="J24"/>
  <c r="K24"/>
  <c r="H25" s="1"/>
  <c r="M23"/>
  <c r="E25" i="4"/>
  <c r="F25" s="1"/>
  <c r="I20"/>
  <c r="D25" i="2"/>
  <c r="E25" s="1"/>
  <c r="F25" s="1"/>
  <c r="C26" i="5" l="1"/>
  <c r="D26" s="1"/>
  <c r="C26" i="2"/>
  <c r="I25"/>
  <c r="J25"/>
  <c r="K25"/>
  <c r="H26" s="1"/>
  <c r="M24"/>
  <c r="C26" i="4"/>
  <c r="D26" s="1"/>
  <c r="J20"/>
  <c r="K20" s="1"/>
  <c r="D26" i="2"/>
  <c r="E26" s="1"/>
  <c r="F26" s="1"/>
  <c r="E26" i="5" l="1"/>
  <c r="F26" s="1"/>
  <c r="C27" i="2"/>
  <c r="I26"/>
  <c r="J26"/>
  <c r="K26"/>
  <c r="H27" s="1"/>
  <c r="M25"/>
  <c r="H21" i="4"/>
  <c r="M20"/>
  <c r="E26"/>
  <c r="F26" s="1"/>
  <c r="D27" i="2"/>
  <c r="E27" s="1"/>
  <c r="F27" s="1"/>
  <c r="C27" i="5" l="1"/>
  <c r="D27" s="1"/>
  <c r="C28" i="2"/>
  <c r="I27"/>
  <c r="J27"/>
  <c r="K27"/>
  <c r="H28" s="1"/>
  <c r="M26"/>
  <c r="C27" i="4"/>
  <c r="D27" s="1"/>
  <c r="I21"/>
  <c r="D28" i="2"/>
  <c r="E28" s="1"/>
  <c r="F28" s="1"/>
  <c r="E27" i="5" l="1"/>
  <c r="F27" s="1"/>
  <c r="C29" i="2"/>
  <c r="I28"/>
  <c r="J28"/>
  <c r="K28"/>
  <c r="H29" s="1"/>
  <c r="M27"/>
  <c r="E27" i="4"/>
  <c r="F27" s="1"/>
  <c r="J21"/>
  <c r="K21" s="1"/>
  <c r="D29" i="2"/>
  <c r="E29" s="1"/>
  <c r="F29" s="1"/>
  <c r="C28" i="5" l="1"/>
  <c r="D28" s="1"/>
  <c r="C30" i="2"/>
  <c r="I29"/>
  <c r="J29"/>
  <c r="K29"/>
  <c r="H30" s="1"/>
  <c r="M28"/>
  <c r="H22" i="4"/>
  <c r="M21"/>
  <c r="C28"/>
  <c r="D28" s="1"/>
  <c r="D30" i="2"/>
  <c r="E30" s="1"/>
  <c r="F30" s="1"/>
  <c r="E28" i="5" l="1"/>
  <c r="F28" s="1"/>
  <c r="C31" i="2"/>
  <c r="I30"/>
  <c r="J30"/>
  <c r="K30"/>
  <c r="H31" s="1"/>
  <c r="M29"/>
  <c r="E28" i="4"/>
  <c r="F28" s="1"/>
  <c r="I22"/>
  <c r="D31" i="2"/>
  <c r="C29" i="5" l="1"/>
  <c r="D29" s="1"/>
  <c r="E31" i="2"/>
  <c r="F31" s="1"/>
  <c r="C32" s="1"/>
  <c r="I31"/>
  <c r="J31"/>
  <c r="K31"/>
  <c r="M30"/>
  <c r="C29" i="4"/>
  <c r="D29" s="1"/>
  <c r="J22"/>
  <c r="K22" s="1"/>
  <c r="E29" i="5" l="1"/>
  <c r="F29" s="1"/>
  <c r="H32" i="2"/>
  <c r="D32"/>
  <c r="E32"/>
  <c r="F32" s="1"/>
  <c r="M31"/>
  <c r="H23" i="4"/>
  <c r="M22"/>
  <c r="E29"/>
  <c r="F29" s="1"/>
  <c r="C30" i="5" l="1"/>
  <c r="D30" s="1"/>
  <c r="C33" i="2"/>
  <c r="I32"/>
  <c r="J32"/>
  <c r="K32"/>
  <c r="H33" s="1"/>
  <c r="C30" i="4"/>
  <c r="D30" s="1"/>
  <c r="I23"/>
  <c r="E30" i="5" l="1"/>
  <c r="F30" s="1"/>
  <c r="I33" i="2"/>
  <c r="D33"/>
  <c r="E33"/>
  <c r="F33" s="1"/>
  <c r="M32"/>
  <c r="E30" i="4"/>
  <c r="F30" s="1"/>
  <c r="J23"/>
  <c r="K23" s="1"/>
  <c r="C31" i="5" l="1"/>
  <c r="D31" s="1"/>
  <c r="C34" i="2"/>
  <c r="J33"/>
  <c r="K33" s="1"/>
  <c r="H34" s="1"/>
  <c r="H24" i="4"/>
  <c r="M23"/>
  <c r="C31"/>
  <c r="D31" s="1"/>
  <c r="E31" i="5" l="1"/>
  <c r="F31" s="1"/>
  <c r="I34" i="2"/>
  <c r="D34"/>
  <c r="E34"/>
  <c r="F34" s="1"/>
  <c r="M33"/>
  <c r="I24" i="4"/>
  <c r="C32" i="5" l="1"/>
  <c r="D32" s="1"/>
  <c r="C35" i="2"/>
  <c r="J34"/>
  <c r="K34" s="1"/>
  <c r="H35" s="1"/>
  <c r="J24" i="4"/>
  <c r="K24" s="1"/>
  <c r="E31"/>
  <c r="F31" s="1"/>
  <c r="C32" s="1"/>
  <c r="E32" i="5" l="1"/>
  <c r="F32" s="1"/>
  <c r="D32" i="4"/>
  <c r="E32"/>
  <c r="F32" s="1"/>
  <c r="I35" i="2"/>
  <c r="D35"/>
  <c r="E35"/>
  <c r="F35" s="1"/>
  <c r="M34"/>
  <c r="H25" i="4"/>
  <c r="M24"/>
  <c r="C33" i="5" l="1"/>
  <c r="D33" s="1"/>
  <c r="C36" i="2"/>
  <c r="C33" i="4"/>
  <c r="J35" i="2"/>
  <c r="K35" s="1"/>
  <c r="H36" s="1"/>
  <c r="I25" i="4"/>
  <c r="E33" i="5" l="1"/>
  <c r="F33" s="1"/>
  <c r="I36" i="2"/>
  <c r="D33" i="4"/>
  <c r="E33"/>
  <c r="F33" s="1"/>
  <c r="D36" i="2"/>
  <c r="E36"/>
  <c r="F36" s="1"/>
  <c r="M35"/>
  <c r="J25" i="4"/>
  <c r="K25"/>
  <c r="C34" i="5" l="1"/>
  <c r="D34" s="1"/>
  <c r="C37" i="2"/>
  <c r="C34" i="4"/>
  <c r="J36" i="2"/>
  <c r="K36" s="1"/>
  <c r="H37" s="1"/>
  <c r="H26" i="4"/>
  <c r="M25"/>
  <c r="E34" i="5" l="1"/>
  <c r="F34" s="1"/>
  <c r="I37" i="2"/>
  <c r="D34" i="4"/>
  <c r="E34"/>
  <c r="F34" s="1"/>
  <c r="D37" i="2"/>
  <c r="E37"/>
  <c r="F37" s="1"/>
  <c r="M36"/>
  <c r="I26" i="4"/>
  <c r="C35" i="5" l="1"/>
  <c r="D35" s="1"/>
  <c r="C38" i="2"/>
  <c r="C35" i="4"/>
  <c r="J37" i="2"/>
  <c r="K37" s="1"/>
  <c r="H38" s="1"/>
  <c r="J26" i="4"/>
  <c r="K26"/>
  <c r="E35" i="5" l="1"/>
  <c r="F35" s="1"/>
  <c r="I38" i="2"/>
  <c r="D35" i="4"/>
  <c r="E35"/>
  <c r="F35" s="1"/>
  <c r="D38" i="2"/>
  <c r="E38"/>
  <c r="F38" s="1"/>
  <c r="M37"/>
  <c r="H27" i="4"/>
  <c r="M26"/>
  <c r="C36" i="5" l="1"/>
  <c r="D36" s="1"/>
  <c r="C39" i="2"/>
  <c r="C36" i="4"/>
  <c r="J38" i="2"/>
  <c r="K38" s="1"/>
  <c r="H39" s="1"/>
  <c r="I27" i="4"/>
  <c r="E36" i="5" l="1"/>
  <c r="F36" s="1"/>
  <c r="I39" i="2"/>
  <c r="D36" i="4"/>
  <c r="E36"/>
  <c r="F36" s="1"/>
  <c r="D39" i="2"/>
  <c r="E39"/>
  <c r="F39" s="1"/>
  <c r="M38"/>
  <c r="J27" i="4"/>
  <c r="K27" s="1"/>
  <c r="C37" i="5" l="1"/>
  <c r="D37" s="1"/>
  <c r="C40" i="2"/>
  <c r="C37" i="4"/>
  <c r="J39" i="2"/>
  <c r="K39" s="1"/>
  <c r="H40" s="1"/>
  <c r="H28" i="4"/>
  <c r="M27"/>
  <c r="E37" i="5" l="1"/>
  <c r="F37" s="1"/>
  <c r="I40" i="2"/>
  <c r="D37" i="4"/>
  <c r="E37"/>
  <c r="F37" s="1"/>
  <c r="D40" i="2"/>
  <c r="E40"/>
  <c r="F40" s="1"/>
  <c r="M39"/>
  <c r="I28" i="4"/>
  <c r="C38" i="5" l="1"/>
  <c r="D38" s="1"/>
  <c r="C41" i="2"/>
  <c r="C38" i="4"/>
  <c r="J40" i="2"/>
  <c r="K40" s="1"/>
  <c r="H41" s="1"/>
  <c r="J28" i="4"/>
  <c r="K28" s="1"/>
  <c r="E38" i="5" l="1"/>
  <c r="F38" s="1"/>
  <c r="I41" i="2"/>
  <c r="D38" i="4"/>
  <c r="E38"/>
  <c r="F38" s="1"/>
  <c r="D41" i="2"/>
  <c r="E41"/>
  <c r="F41" s="1"/>
  <c r="M40"/>
  <c r="H29" i="4"/>
  <c r="M28"/>
  <c r="C39" i="5" l="1"/>
  <c r="D39" s="1"/>
  <c r="C42" i="2"/>
  <c r="C39" i="4"/>
  <c r="J41" i="2"/>
  <c r="K41" s="1"/>
  <c r="H42" s="1"/>
  <c r="I29" i="4"/>
  <c r="E39" i="5" l="1"/>
  <c r="F39" s="1"/>
  <c r="I42" i="2"/>
  <c r="D39" i="4"/>
  <c r="E39"/>
  <c r="F39" s="1"/>
  <c r="D42" i="2"/>
  <c r="E42"/>
  <c r="F42" s="1"/>
  <c r="M41"/>
  <c r="J29" i="4"/>
  <c r="K29" s="1"/>
  <c r="C40" i="5" l="1"/>
  <c r="D40" s="1"/>
  <c r="C43" i="2"/>
  <c r="C40" i="4"/>
  <c r="J42" i="2"/>
  <c r="K42" s="1"/>
  <c r="H43" s="1"/>
  <c r="H30" i="4"/>
  <c r="M29"/>
  <c r="E40" i="5" l="1"/>
  <c r="F40" s="1"/>
  <c r="I43" i="2"/>
  <c r="D40" i="4"/>
  <c r="E40"/>
  <c r="F40" s="1"/>
  <c r="D43" i="2"/>
  <c r="E43"/>
  <c r="F43" s="1"/>
  <c r="M42"/>
  <c r="I30" i="4"/>
  <c r="C41" i="5" l="1"/>
  <c r="D41" s="1"/>
  <c r="C44" i="2"/>
  <c r="C41" i="4"/>
  <c r="J43" i="2"/>
  <c r="K43" s="1"/>
  <c r="H44" s="1"/>
  <c r="J30" i="4"/>
  <c r="K30" s="1"/>
  <c r="E41" i="5" l="1"/>
  <c r="F41" s="1"/>
  <c r="I44" i="2"/>
  <c r="D41" i="4"/>
  <c r="E41"/>
  <c r="F41" s="1"/>
  <c r="D44" i="2"/>
  <c r="E44"/>
  <c r="F44" s="1"/>
  <c r="M43"/>
  <c r="H31" i="4"/>
  <c r="M30"/>
  <c r="C42" i="5" l="1"/>
  <c r="D42" s="1"/>
  <c r="C45" i="2"/>
  <c r="C42" i="4"/>
  <c r="J44" i="2"/>
  <c r="K44" s="1"/>
  <c r="H45" s="1"/>
  <c r="I31" i="4"/>
  <c r="E42" i="5" l="1"/>
  <c r="F42" s="1"/>
  <c r="I45" i="2"/>
  <c r="D42" i="4"/>
  <c r="E42"/>
  <c r="F42" s="1"/>
  <c r="D45" i="2"/>
  <c r="E45"/>
  <c r="F45" s="1"/>
  <c r="M44"/>
  <c r="J31" i="4"/>
  <c r="K31"/>
  <c r="H32" s="1"/>
  <c r="C43" i="5" l="1"/>
  <c r="D43" s="1"/>
  <c r="I32" i="4"/>
  <c r="J32"/>
  <c r="K32"/>
  <c r="C46" i="2"/>
  <c r="C43" i="4"/>
  <c r="J45" i="2"/>
  <c r="K45" s="1"/>
  <c r="H46" s="1"/>
  <c r="M31" i="4"/>
  <c r="E43" i="5" l="1"/>
  <c r="F43" s="1"/>
  <c r="I46" i="2"/>
  <c r="D43" i="4"/>
  <c r="E43"/>
  <c r="F43" s="1"/>
  <c r="D46" i="2"/>
  <c r="E46"/>
  <c r="F46" s="1"/>
  <c r="H33" i="4"/>
  <c r="M32"/>
  <c r="M45" i="2"/>
  <c r="C44" i="5" l="1"/>
  <c r="D44" s="1"/>
  <c r="I33" i="4"/>
  <c r="J33"/>
  <c r="K33"/>
  <c r="C47" i="2"/>
  <c r="C44" i="4"/>
  <c r="J46" i="2"/>
  <c r="K46" s="1"/>
  <c r="H47" s="1"/>
  <c r="E44" i="5" l="1"/>
  <c r="F44" s="1"/>
  <c r="I47" i="2"/>
  <c r="D44" i="4"/>
  <c r="E44"/>
  <c r="F44" s="1"/>
  <c r="D47" i="2"/>
  <c r="E47"/>
  <c r="F47" s="1"/>
  <c r="H34" i="4"/>
  <c r="M33"/>
  <c r="M46" i="2"/>
  <c r="C45" i="5" l="1"/>
  <c r="D45" s="1"/>
  <c r="I34" i="4"/>
  <c r="J34"/>
  <c r="K34"/>
  <c r="C48" i="2"/>
  <c r="C45" i="4"/>
  <c r="J47" i="2"/>
  <c r="K47" s="1"/>
  <c r="H48" s="1"/>
  <c r="E45" i="5" l="1"/>
  <c r="F45" s="1"/>
  <c r="I48" i="2"/>
  <c r="D45" i="4"/>
  <c r="E45"/>
  <c r="F45" s="1"/>
  <c r="D48" i="2"/>
  <c r="E48"/>
  <c r="F48" s="1"/>
  <c r="H35" i="4"/>
  <c r="M34"/>
  <c r="M47" i="2"/>
  <c r="C46" i="5" l="1"/>
  <c r="D46" s="1"/>
  <c r="I35" i="4"/>
  <c r="J35"/>
  <c r="K35"/>
  <c r="C49" i="2"/>
  <c r="C46" i="4"/>
  <c r="J48" i="2"/>
  <c r="K48" s="1"/>
  <c r="H49" s="1"/>
  <c r="E46" i="5" l="1"/>
  <c r="F46" s="1"/>
  <c r="I49" i="2"/>
  <c r="D46" i="4"/>
  <c r="E46"/>
  <c r="F46" s="1"/>
  <c r="D49" i="2"/>
  <c r="E49"/>
  <c r="F49" s="1"/>
  <c r="H36" i="4"/>
  <c r="M35"/>
  <c r="M48" i="2"/>
  <c r="C47" i="5" l="1"/>
  <c r="D47" s="1"/>
  <c r="I36" i="4"/>
  <c r="J36"/>
  <c r="K36"/>
  <c r="C50" i="2"/>
  <c r="C47" i="4"/>
  <c r="J49" i="2"/>
  <c r="K49" s="1"/>
  <c r="H50" s="1"/>
  <c r="E47" i="5" l="1"/>
  <c r="F47" s="1"/>
  <c r="I50" i="2"/>
  <c r="D47" i="4"/>
  <c r="E47"/>
  <c r="F47" s="1"/>
  <c r="D50" i="2"/>
  <c r="E50"/>
  <c r="F50" s="1"/>
  <c r="H37" i="4"/>
  <c r="M36"/>
  <c r="M49" i="2"/>
  <c r="C48" i="5" l="1"/>
  <c r="D48" s="1"/>
  <c r="I37" i="4"/>
  <c r="J37"/>
  <c r="K37"/>
  <c r="C51" i="2"/>
  <c r="C48" i="4"/>
  <c r="J50" i="2"/>
  <c r="K50" s="1"/>
  <c r="H51" s="1"/>
  <c r="E48" i="5" l="1"/>
  <c r="F48" s="1"/>
  <c r="I51" i="2"/>
  <c r="D48" i="4"/>
  <c r="E48"/>
  <c r="F48" s="1"/>
  <c r="D51" i="2"/>
  <c r="E51"/>
  <c r="F51" s="1"/>
  <c r="H38" i="4"/>
  <c r="M37"/>
  <c r="M50" i="2"/>
  <c r="C49" i="5" l="1"/>
  <c r="D49" s="1"/>
  <c r="I38" i="4"/>
  <c r="J38"/>
  <c r="K38"/>
  <c r="C52" i="2"/>
  <c r="C49" i="4"/>
  <c r="J51" i="2"/>
  <c r="K51" s="1"/>
  <c r="H52" s="1"/>
  <c r="E49" i="5" l="1"/>
  <c r="F49" s="1"/>
  <c r="I52" i="2"/>
  <c r="D49" i="4"/>
  <c r="E49"/>
  <c r="F49" s="1"/>
  <c r="D52" i="2"/>
  <c r="E52"/>
  <c r="F52" s="1"/>
  <c r="H39" i="4"/>
  <c r="M38"/>
  <c r="M51" i="2"/>
  <c r="C50" i="5" l="1"/>
  <c r="D50" s="1"/>
  <c r="I39" i="4"/>
  <c r="J39"/>
  <c r="K39"/>
  <c r="C53" i="2"/>
  <c r="C50" i="4"/>
  <c r="J52" i="2"/>
  <c r="K52" s="1"/>
  <c r="H53" s="1"/>
  <c r="E50" i="5" l="1"/>
  <c r="F50" s="1"/>
  <c r="I53" i="2"/>
  <c r="D50" i="4"/>
  <c r="E50"/>
  <c r="F50" s="1"/>
  <c r="D53" i="2"/>
  <c r="E53"/>
  <c r="F53" s="1"/>
  <c r="H40" i="4"/>
  <c r="M39"/>
  <c r="M52" i="2"/>
  <c r="C51" i="5" l="1"/>
  <c r="D51" s="1"/>
  <c r="I40" i="4"/>
  <c r="J40"/>
  <c r="K40"/>
  <c r="C54" i="2"/>
  <c r="C51" i="4"/>
  <c r="J53" i="2"/>
  <c r="K53" s="1"/>
  <c r="H54" s="1"/>
  <c r="E51" i="5" l="1"/>
  <c r="F51" s="1"/>
  <c r="I54" i="2"/>
  <c r="D51" i="4"/>
  <c r="E51"/>
  <c r="F51" s="1"/>
  <c r="D54" i="2"/>
  <c r="E54"/>
  <c r="F54" s="1"/>
  <c r="H41" i="4"/>
  <c r="M40"/>
  <c r="M53" i="2"/>
  <c r="C52" i="5" l="1"/>
  <c r="D52" s="1"/>
  <c r="I41" i="4"/>
  <c r="J41"/>
  <c r="K41"/>
  <c r="C55" i="2"/>
  <c r="C52" i="4"/>
  <c r="J54" i="2"/>
  <c r="K54" s="1"/>
  <c r="H55" s="1"/>
  <c r="E52" i="5" l="1"/>
  <c r="F52" s="1"/>
  <c r="I55" i="2"/>
  <c r="D52" i="4"/>
  <c r="E52"/>
  <c r="F52" s="1"/>
  <c r="D55" i="2"/>
  <c r="E55"/>
  <c r="F55" s="1"/>
  <c r="H42" i="4"/>
  <c r="M41"/>
  <c r="M54" i="2"/>
  <c r="C53" i="5" l="1"/>
  <c r="D53" s="1"/>
  <c r="I42" i="4"/>
  <c r="J42"/>
  <c r="K42"/>
  <c r="C56" i="2"/>
  <c r="C53" i="4"/>
  <c r="J55" i="2"/>
  <c r="K55" s="1"/>
  <c r="H56" s="1"/>
  <c r="E53" i="5" l="1"/>
  <c r="F53" s="1"/>
  <c r="I56" i="2"/>
  <c r="D53" i="4"/>
  <c r="E53"/>
  <c r="F53" s="1"/>
  <c r="D56" i="2"/>
  <c r="E56"/>
  <c r="F56" s="1"/>
  <c r="H43" i="4"/>
  <c r="M42"/>
  <c r="M55" i="2"/>
  <c r="C54" i="5" l="1"/>
  <c r="D54" s="1"/>
  <c r="I43" i="4"/>
  <c r="J43"/>
  <c r="K43"/>
  <c r="C57" i="2"/>
  <c r="C54" i="4"/>
  <c r="J56" i="2"/>
  <c r="K56" s="1"/>
  <c r="H57" s="1"/>
  <c r="E54" i="5" l="1"/>
  <c r="F54" s="1"/>
  <c r="I57" i="2"/>
  <c r="D54" i="4"/>
  <c r="E54"/>
  <c r="F54" s="1"/>
  <c r="D57" i="2"/>
  <c r="E57"/>
  <c r="F57" s="1"/>
  <c r="H44" i="4"/>
  <c r="M43"/>
  <c r="M56" i="2"/>
  <c r="C55" i="5" l="1"/>
  <c r="D55" s="1"/>
  <c r="I44" i="4"/>
  <c r="J44"/>
  <c r="K44"/>
  <c r="C58" i="2"/>
  <c r="C55" i="4"/>
  <c r="J57" i="2"/>
  <c r="K57" s="1"/>
  <c r="H58" s="1"/>
  <c r="E55" i="5" l="1"/>
  <c r="F55" s="1"/>
  <c r="I58" i="2"/>
  <c r="D55" i="4"/>
  <c r="E55"/>
  <c r="F55" s="1"/>
  <c r="D58" i="2"/>
  <c r="E58"/>
  <c r="F58" s="1"/>
  <c r="H45" i="4"/>
  <c r="M44"/>
  <c r="M57" i="2"/>
  <c r="C56" i="5" l="1"/>
  <c r="D56" s="1"/>
  <c r="I45" i="4"/>
  <c r="J45"/>
  <c r="K45"/>
  <c r="C59" i="2"/>
  <c r="C56" i="4"/>
  <c r="J58" i="2"/>
  <c r="K58" s="1"/>
  <c r="H59" s="1"/>
  <c r="E56" i="5" l="1"/>
  <c r="F56" s="1"/>
  <c r="I59" i="2"/>
  <c r="D56" i="4"/>
  <c r="E56"/>
  <c r="F56" s="1"/>
  <c r="D59" i="2"/>
  <c r="E59"/>
  <c r="F59" s="1"/>
  <c r="H46" i="4"/>
  <c r="M45"/>
  <c r="M58" i="2"/>
  <c r="C57" i="5" l="1"/>
  <c r="D57" s="1"/>
  <c r="I46" i="4"/>
  <c r="J46"/>
  <c r="K46"/>
  <c r="C60" i="2"/>
  <c r="C57" i="4"/>
  <c r="J59" i="2"/>
  <c r="K59" s="1"/>
  <c r="H60" s="1"/>
  <c r="E57" i="5" l="1"/>
  <c r="F57" s="1"/>
  <c r="I60" i="2"/>
  <c r="D57" i="4"/>
  <c r="E57"/>
  <c r="F57" s="1"/>
  <c r="D60" i="2"/>
  <c r="E60"/>
  <c r="F60" s="1"/>
  <c r="H47" i="4"/>
  <c r="M46"/>
  <c r="M59" i="2"/>
  <c r="C58" i="5" l="1"/>
  <c r="D58" s="1"/>
  <c r="I47" i="4"/>
  <c r="J47"/>
  <c r="K47"/>
  <c r="C61" i="2"/>
  <c r="C58" i="4"/>
  <c r="J60" i="2"/>
  <c r="K60" s="1"/>
  <c r="H61" s="1"/>
  <c r="E58" i="5" l="1"/>
  <c r="F58" s="1"/>
  <c r="I61" i="2"/>
  <c r="D58" i="4"/>
  <c r="E58"/>
  <c r="F58" s="1"/>
  <c r="D61" i="2"/>
  <c r="E61"/>
  <c r="F61" s="1"/>
  <c r="H48" i="4"/>
  <c r="M47"/>
  <c r="M60" i="2"/>
  <c r="C59" i="5" l="1"/>
  <c r="D59" s="1"/>
  <c r="I48" i="4"/>
  <c r="J48"/>
  <c r="K48"/>
  <c r="C62" i="2"/>
  <c r="C59" i="4"/>
  <c r="J61" i="2"/>
  <c r="K61" s="1"/>
  <c r="H62" s="1"/>
  <c r="E59" i="5" l="1"/>
  <c r="F59" s="1"/>
  <c r="I62" i="2"/>
  <c r="D59" i="4"/>
  <c r="E59"/>
  <c r="F59" s="1"/>
  <c r="D62" i="2"/>
  <c r="E62"/>
  <c r="F62" s="1"/>
  <c r="H49" i="4"/>
  <c r="M48"/>
  <c r="M61" i="2"/>
  <c r="C60" i="5" l="1"/>
  <c r="D60" s="1"/>
  <c r="I49" i="4"/>
  <c r="J49"/>
  <c r="K49"/>
  <c r="C63" i="2"/>
  <c r="C60" i="4"/>
  <c r="J62" i="2"/>
  <c r="K62" s="1"/>
  <c r="H63" s="1"/>
  <c r="E60" i="5" l="1"/>
  <c r="F60" s="1"/>
  <c r="I63" i="2"/>
  <c r="D60" i="4"/>
  <c r="E60"/>
  <c r="F60" s="1"/>
  <c r="D63" i="2"/>
  <c r="E63"/>
  <c r="F63" s="1"/>
  <c r="H50" i="4"/>
  <c r="M49"/>
  <c r="M62" i="2"/>
  <c r="C61" i="5" l="1"/>
  <c r="D61" s="1"/>
  <c r="I50" i="4"/>
  <c r="J50"/>
  <c r="K50"/>
  <c r="C64" i="2"/>
  <c r="C61" i="4"/>
  <c r="J63" i="2"/>
  <c r="K63" s="1"/>
  <c r="H64" s="1"/>
  <c r="E61" i="5" l="1"/>
  <c r="F61" s="1"/>
  <c r="I64" i="2"/>
  <c r="D61" i="4"/>
  <c r="E61"/>
  <c r="F61" s="1"/>
  <c r="D64" i="2"/>
  <c r="E64"/>
  <c r="F64" s="1"/>
  <c r="H51" i="4"/>
  <c r="M50"/>
  <c r="M63" i="2"/>
  <c r="C62" i="5" l="1"/>
  <c r="D62" s="1"/>
  <c r="I51" i="4"/>
  <c r="J51"/>
  <c r="K51"/>
  <c r="C65" i="2"/>
  <c r="C62" i="4"/>
  <c r="J64" i="2"/>
  <c r="K64" s="1"/>
  <c r="H65" s="1"/>
  <c r="E62" i="5" l="1"/>
  <c r="F62" s="1"/>
  <c r="I65" i="2"/>
  <c r="D62" i="4"/>
  <c r="E62"/>
  <c r="F62" s="1"/>
  <c r="D65" i="2"/>
  <c r="E65"/>
  <c r="F65" s="1"/>
  <c r="H52" i="4"/>
  <c r="M51"/>
  <c r="M64" i="2"/>
  <c r="C63" i="5" l="1"/>
  <c r="D63" s="1"/>
  <c r="I52" i="4"/>
  <c r="J52"/>
  <c r="K52"/>
  <c r="C66" i="2"/>
  <c r="C63" i="4"/>
  <c r="J65" i="2"/>
  <c r="K65" s="1"/>
  <c r="H66" s="1"/>
  <c r="E63" i="5" l="1"/>
  <c r="F63" s="1"/>
  <c r="I66" i="2"/>
  <c r="D63" i="4"/>
  <c r="E63"/>
  <c r="F63" s="1"/>
  <c r="D66" i="2"/>
  <c r="E66"/>
  <c r="F66" s="1"/>
  <c r="H53" i="4"/>
  <c r="M52"/>
  <c r="M65" i="2"/>
  <c r="C64" i="5" l="1"/>
  <c r="D64" s="1"/>
  <c r="I53" i="4"/>
  <c r="J53"/>
  <c r="K53"/>
  <c r="C67" i="2"/>
  <c r="C64" i="4"/>
  <c r="J66" i="2"/>
  <c r="K66" s="1"/>
  <c r="H67" s="1"/>
  <c r="E64" i="5" l="1"/>
  <c r="F64" s="1"/>
  <c r="I67" i="2"/>
  <c r="D64" i="4"/>
  <c r="E64"/>
  <c r="F64" s="1"/>
  <c r="D67" i="2"/>
  <c r="E67"/>
  <c r="F67" s="1"/>
  <c r="H54" i="4"/>
  <c r="M53"/>
  <c r="M66" i="2"/>
  <c r="C65" i="5" l="1"/>
  <c r="D65" s="1"/>
  <c r="I54" i="4"/>
  <c r="J54"/>
  <c r="K54"/>
  <c r="C68" i="2"/>
  <c r="C65" i="4"/>
  <c r="J67" i="2"/>
  <c r="K67" s="1"/>
  <c r="H68" s="1"/>
  <c r="E65" i="5" l="1"/>
  <c r="F65" s="1"/>
  <c r="I68" i="2"/>
  <c r="D65" i="4"/>
  <c r="E65"/>
  <c r="F65" s="1"/>
  <c r="D68" i="2"/>
  <c r="E68"/>
  <c r="F68" s="1"/>
  <c r="H55" i="4"/>
  <c r="M54"/>
  <c r="M67" i="2"/>
  <c r="C66" i="5" l="1"/>
  <c r="D66" s="1"/>
  <c r="I55" i="4"/>
  <c r="J55"/>
  <c r="K55"/>
  <c r="C69" i="2"/>
  <c r="C66" i="4"/>
  <c r="J68" i="2"/>
  <c r="K68" s="1"/>
  <c r="H69" s="1"/>
  <c r="E66" i="5" l="1"/>
  <c r="F66" s="1"/>
  <c r="I69" i="2"/>
  <c r="D66" i="4"/>
  <c r="E66"/>
  <c r="F66" s="1"/>
  <c r="D69" i="2"/>
  <c r="E69"/>
  <c r="F69" s="1"/>
  <c r="H56" i="4"/>
  <c r="M55"/>
  <c r="M68" i="2"/>
  <c r="C67" i="5" l="1"/>
  <c r="D67" s="1"/>
  <c r="I56" i="4"/>
  <c r="J56"/>
  <c r="K56"/>
  <c r="C70" i="2"/>
  <c r="C67" i="4"/>
  <c r="J69" i="2"/>
  <c r="K69" s="1"/>
  <c r="H70" s="1"/>
  <c r="E67" i="5" l="1"/>
  <c r="F67" s="1"/>
  <c r="I70" i="2"/>
  <c r="D67" i="4"/>
  <c r="E67"/>
  <c r="F67" s="1"/>
  <c r="D70" i="2"/>
  <c r="E70"/>
  <c r="F70" s="1"/>
  <c r="H57" i="4"/>
  <c r="M56"/>
  <c r="M69" i="2"/>
  <c r="C68" i="5" l="1"/>
  <c r="D68" s="1"/>
  <c r="I57" i="4"/>
  <c r="J57"/>
  <c r="K57"/>
  <c r="C71" i="2"/>
  <c r="C68" i="4"/>
  <c r="J70" i="2"/>
  <c r="K70" s="1"/>
  <c r="H71" s="1"/>
  <c r="E68" i="5" l="1"/>
  <c r="F68" s="1"/>
  <c r="I71" i="2"/>
  <c r="D68" i="4"/>
  <c r="E68"/>
  <c r="F68" s="1"/>
  <c r="D71" i="2"/>
  <c r="E71"/>
  <c r="F71" s="1"/>
  <c r="H58" i="4"/>
  <c r="M57"/>
  <c r="M70" i="2"/>
  <c r="C69" i="5" l="1"/>
  <c r="D69" s="1"/>
  <c r="I58" i="4"/>
  <c r="J58"/>
  <c r="K58"/>
  <c r="C72" i="2"/>
  <c r="C69" i="4"/>
  <c r="J71" i="2"/>
  <c r="K71" s="1"/>
  <c r="H72" s="1"/>
  <c r="E69" i="5" l="1"/>
  <c r="F69" s="1"/>
  <c r="I72" i="2"/>
  <c r="D69" i="4"/>
  <c r="E69"/>
  <c r="F69" s="1"/>
  <c r="D72" i="2"/>
  <c r="E72"/>
  <c r="F72" s="1"/>
  <c r="H59" i="4"/>
  <c r="M58"/>
  <c r="M71" i="2"/>
  <c r="C70" i="5" l="1"/>
  <c r="D70" s="1"/>
  <c r="I59" i="4"/>
  <c r="J59"/>
  <c r="K59"/>
  <c r="C73" i="2"/>
  <c r="C70" i="4"/>
  <c r="J72" i="2"/>
  <c r="K72" s="1"/>
  <c r="H73" s="1"/>
  <c r="E70" i="5" l="1"/>
  <c r="F70" s="1"/>
  <c r="I73" i="2"/>
  <c r="D70" i="4"/>
  <c r="E70"/>
  <c r="F70" s="1"/>
  <c r="D73" i="2"/>
  <c r="E73"/>
  <c r="F73" s="1"/>
  <c r="H60" i="4"/>
  <c r="M59"/>
  <c r="M72" i="2"/>
  <c r="C71" i="5" l="1"/>
  <c r="D71" s="1"/>
  <c r="I60" i="4"/>
  <c r="J60"/>
  <c r="K60"/>
  <c r="C74" i="2"/>
  <c r="C71" i="4"/>
  <c r="J73" i="2"/>
  <c r="K73" s="1"/>
  <c r="H74" s="1"/>
  <c r="E71" i="5" l="1"/>
  <c r="F71" s="1"/>
  <c r="I74" i="2"/>
  <c r="D71" i="4"/>
  <c r="E71"/>
  <c r="F71" s="1"/>
  <c r="D74" i="2"/>
  <c r="E74"/>
  <c r="F74" s="1"/>
  <c r="H61" i="4"/>
  <c r="M60"/>
  <c r="M73" i="2"/>
  <c r="C72" i="5" l="1"/>
  <c r="D72" s="1"/>
  <c r="I61" i="4"/>
  <c r="J61"/>
  <c r="K61"/>
  <c r="C75" i="2"/>
  <c r="C72" i="4"/>
  <c r="J74" i="2"/>
  <c r="K74" s="1"/>
  <c r="H75" s="1"/>
  <c r="E72" i="5" l="1"/>
  <c r="F72" s="1"/>
  <c r="I75" i="2"/>
  <c r="D72" i="4"/>
  <c r="E72"/>
  <c r="F72" s="1"/>
  <c r="D75" i="2"/>
  <c r="E75"/>
  <c r="F75" s="1"/>
  <c r="H62" i="4"/>
  <c r="M61"/>
  <c r="M74" i="2"/>
  <c r="C73" i="5" l="1"/>
  <c r="D73" s="1"/>
  <c r="I62" i="4"/>
  <c r="J62"/>
  <c r="K62"/>
  <c r="C76" i="2"/>
  <c r="C73" i="4"/>
  <c r="J75" i="2"/>
  <c r="K75" s="1"/>
  <c r="H76" s="1"/>
  <c r="E73" i="5" l="1"/>
  <c r="F73" s="1"/>
  <c r="I76" i="2"/>
  <c r="D73" i="4"/>
  <c r="E73"/>
  <c r="F73" s="1"/>
  <c r="D76" i="2"/>
  <c r="E76"/>
  <c r="F76" s="1"/>
  <c r="H63" i="4"/>
  <c r="M62"/>
  <c r="M75" i="2"/>
  <c r="C74" i="5" l="1"/>
  <c r="D74" s="1"/>
  <c r="I63" i="4"/>
  <c r="J63"/>
  <c r="K63"/>
  <c r="C77" i="2"/>
  <c r="C74" i="4"/>
  <c r="J76" i="2"/>
  <c r="K76" s="1"/>
  <c r="H77" s="1"/>
  <c r="E74" i="5" l="1"/>
  <c r="F74" s="1"/>
  <c r="I77" i="2"/>
  <c r="D74" i="4"/>
  <c r="E74"/>
  <c r="F74" s="1"/>
  <c r="D77" i="2"/>
  <c r="E77"/>
  <c r="F77" s="1"/>
  <c r="H64" i="4"/>
  <c r="M63"/>
  <c r="M76" i="2"/>
  <c r="C75" i="5" l="1"/>
  <c r="D75" s="1"/>
  <c r="I64" i="4"/>
  <c r="J64"/>
  <c r="K64"/>
  <c r="C78" i="2"/>
  <c r="C75" i="4"/>
  <c r="J77" i="2"/>
  <c r="K77" s="1"/>
  <c r="H78" s="1"/>
  <c r="E75" i="5" l="1"/>
  <c r="F75" s="1"/>
  <c r="I78" i="2"/>
  <c r="D75" i="4"/>
  <c r="E75"/>
  <c r="F75" s="1"/>
  <c r="D78" i="2"/>
  <c r="E78"/>
  <c r="F78" s="1"/>
  <c r="H65" i="4"/>
  <c r="M64"/>
  <c r="M77" i="2"/>
  <c r="C76" i="5" l="1"/>
  <c r="D76" s="1"/>
  <c r="I65" i="4"/>
  <c r="J65"/>
  <c r="K65"/>
  <c r="C79" i="2"/>
  <c r="C76" i="4"/>
  <c r="J78" i="2"/>
  <c r="K78" s="1"/>
  <c r="H79" s="1"/>
  <c r="E76" i="5" l="1"/>
  <c r="F76" s="1"/>
  <c r="I79" i="2"/>
  <c r="D76" i="4"/>
  <c r="E76"/>
  <c r="F76" s="1"/>
  <c r="D79" i="2"/>
  <c r="E79"/>
  <c r="F79" s="1"/>
  <c r="H66" i="4"/>
  <c r="M65"/>
  <c r="M78" i="2"/>
  <c r="C77" i="5" l="1"/>
  <c r="D77" s="1"/>
  <c r="I66" i="4"/>
  <c r="J66"/>
  <c r="K66"/>
  <c r="C80" i="2"/>
  <c r="C77" i="4"/>
  <c r="J79" i="2"/>
  <c r="K79" s="1"/>
  <c r="H80" s="1"/>
  <c r="E77" i="5" l="1"/>
  <c r="F77" s="1"/>
  <c r="I80" i="2"/>
  <c r="D77" i="4"/>
  <c r="E77"/>
  <c r="F77" s="1"/>
  <c r="D80" i="2"/>
  <c r="E80"/>
  <c r="F80" s="1"/>
  <c r="H67" i="4"/>
  <c r="M66"/>
  <c r="M79" i="2"/>
  <c r="C78" i="5" l="1"/>
  <c r="D78" s="1"/>
  <c r="I67" i="4"/>
  <c r="J67"/>
  <c r="K67"/>
  <c r="C81" i="2"/>
  <c r="C78" i="4"/>
  <c r="J80" i="2"/>
  <c r="K80" s="1"/>
  <c r="H81" s="1"/>
  <c r="E78" i="5" l="1"/>
  <c r="F78" s="1"/>
  <c r="I81" i="2"/>
  <c r="D78" i="4"/>
  <c r="E78"/>
  <c r="F78" s="1"/>
  <c r="D81" i="2"/>
  <c r="E81"/>
  <c r="F81" s="1"/>
  <c r="H68" i="4"/>
  <c r="M67"/>
  <c r="M80" i="2"/>
  <c r="C79" i="5" l="1"/>
  <c r="D79" s="1"/>
  <c r="I68" i="4"/>
  <c r="J68"/>
  <c r="K68"/>
  <c r="C82" i="2"/>
  <c r="C79" i="4"/>
  <c r="J81" i="2"/>
  <c r="K81" s="1"/>
  <c r="H82" s="1"/>
  <c r="E79" i="5" l="1"/>
  <c r="F79" s="1"/>
  <c r="I82" i="2"/>
  <c r="D79" i="4"/>
  <c r="E79"/>
  <c r="F79" s="1"/>
  <c r="D82" i="2"/>
  <c r="E82"/>
  <c r="F82" s="1"/>
  <c r="H69" i="4"/>
  <c r="M68"/>
  <c r="M81" i="2"/>
  <c r="C80" i="5" l="1"/>
  <c r="D80" s="1"/>
  <c r="I69" i="4"/>
  <c r="J69"/>
  <c r="K69"/>
  <c r="C83" i="2"/>
  <c r="C80" i="4"/>
  <c r="J82" i="2"/>
  <c r="K82" s="1"/>
  <c r="H83" s="1"/>
  <c r="E80" i="5" l="1"/>
  <c r="F80" s="1"/>
  <c r="I83" i="2"/>
  <c r="D80" i="4"/>
  <c r="E80"/>
  <c r="F80" s="1"/>
  <c r="D83" i="2"/>
  <c r="E83"/>
  <c r="F83" s="1"/>
  <c r="H70" i="4"/>
  <c r="M69"/>
  <c r="M82" i="2"/>
  <c r="C81" i="5" l="1"/>
  <c r="D81" s="1"/>
  <c r="I70" i="4"/>
  <c r="J70"/>
  <c r="K70"/>
  <c r="C84" i="2"/>
  <c r="C81" i="4"/>
  <c r="J83" i="2"/>
  <c r="K83" s="1"/>
  <c r="H84" s="1"/>
  <c r="E81" i="5" l="1"/>
  <c r="F81" s="1"/>
  <c r="I84" i="2"/>
  <c r="D81" i="4"/>
  <c r="E81"/>
  <c r="F81" s="1"/>
  <c r="D84" i="2"/>
  <c r="E84"/>
  <c r="F84" s="1"/>
  <c r="H71" i="4"/>
  <c r="M70"/>
  <c r="M83" i="2"/>
  <c r="C82" i="5" l="1"/>
  <c r="D82" s="1"/>
  <c r="I71" i="4"/>
  <c r="J71"/>
  <c r="K71"/>
  <c r="C85" i="2"/>
  <c r="C82" i="4"/>
  <c r="J84" i="2"/>
  <c r="K84" s="1"/>
  <c r="H85" s="1"/>
  <c r="E82" i="5" l="1"/>
  <c r="F82" s="1"/>
  <c r="I85" i="2"/>
  <c r="D82" i="4"/>
  <c r="E82"/>
  <c r="F82" s="1"/>
  <c r="D85" i="2"/>
  <c r="E85"/>
  <c r="F85" s="1"/>
  <c r="H72" i="4"/>
  <c r="M71"/>
  <c r="M84" i="2"/>
  <c r="C83" i="5" l="1"/>
  <c r="D83" s="1"/>
  <c r="I72" i="4"/>
  <c r="J72"/>
  <c r="K72"/>
  <c r="C86" i="2"/>
  <c r="C83" i="4"/>
  <c r="J85" i="2"/>
  <c r="K85" s="1"/>
  <c r="H86" s="1"/>
  <c r="E83" i="5" l="1"/>
  <c r="F83" s="1"/>
  <c r="I86" i="2"/>
  <c r="D83" i="4"/>
  <c r="E83"/>
  <c r="F83" s="1"/>
  <c r="D86" i="2"/>
  <c r="E86"/>
  <c r="F86" s="1"/>
  <c r="H73" i="4"/>
  <c r="M72"/>
  <c r="M85" i="2"/>
  <c r="C84" i="5" l="1"/>
  <c r="D84" s="1"/>
  <c r="I73" i="4"/>
  <c r="J73"/>
  <c r="K73"/>
  <c r="C87" i="2"/>
  <c r="C84" i="4"/>
  <c r="J86" i="2"/>
  <c r="K86" s="1"/>
  <c r="H87" s="1"/>
  <c r="E84" i="5" l="1"/>
  <c r="F84" s="1"/>
  <c r="I87" i="2"/>
  <c r="D84" i="4"/>
  <c r="E84"/>
  <c r="F84" s="1"/>
  <c r="D87" i="2"/>
  <c r="E87"/>
  <c r="F87" s="1"/>
  <c r="H74" i="4"/>
  <c r="M73"/>
  <c r="M86" i="2"/>
  <c r="C85" i="5" l="1"/>
  <c r="D85" s="1"/>
  <c r="I74" i="4"/>
  <c r="J74"/>
  <c r="K74"/>
  <c r="C88" i="2"/>
  <c r="C85" i="4"/>
  <c r="J87" i="2"/>
  <c r="K87" s="1"/>
  <c r="H88" s="1"/>
  <c r="E85" i="5" l="1"/>
  <c r="F85" s="1"/>
  <c r="I88" i="2"/>
  <c r="D85" i="4"/>
  <c r="E85"/>
  <c r="F85" s="1"/>
  <c r="D88" i="2"/>
  <c r="E88"/>
  <c r="F88" s="1"/>
  <c r="H75" i="4"/>
  <c r="M74"/>
  <c r="M87" i="2"/>
  <c r="C86" i="5" l="1"/>
  <c r="D86" s="1"/>
  <c r="I75" i="4"/>
  <c r="J75"/>
  <c r="K75"/>
  <c r="C89" i="2"/>
  <c r="C86" i="4"/>
  <c r="J88" i="2"/>
  <c r="K88" s="1"/>
  <c r="H89" s="1"/>
  <c r="E86" i="5" l="1"/>
  <c r="F86" s="1"/>
  <c r="I89" i="2"/>
  <c r="D86" i="4"/>
  <c r="E86"/>
  <c r="F86" s="1"/>
  <c r="D89" i="2"/>
  <c r="E89"/>
  <c r="F89" s="1"/>
  <c r="H76" i="4"/>
  <c r="M75"/>
  <c r="M88" i="2"/>
  <c r="C87" i="5" l="1"/>
  <c r="D87" s="1"/>
  <c r="I76" i="4"/>
  <c r="J76"/>
  <c r="K76"/>
  <c r="C90" i="2"/>
  <c r="C87" i="4"/>
  <c r="J89" i="2"/>
  <c r="K89" s="1"/>
  <c r="H90" s="1"/>
  <c r="E87" i="5" l="1"/>
  <c r="F87" s="1"/>
  <c r="I90" i="2"/>
  <c r="D87" i="4"/>
  <c r="E87"/>
  <c r="F87" s="1"/>
  <c r="D90" i="2"/>
  <c r="E90"/>
  <c r="F90" s="1"/>
  <c r="H77" i="4"/>
  <c r="M76"/>
  <c r="M89" i="2"/>
  <c r="C88" i="5" l="1"/>
  <c r="D88" s="1"/>
  <c r="I77" i="4"/>
  <c r="J77"/>
  <c r="K77"/>
  <c r="C91" i="2"/>
  <c r="C88" i="4"/>
  <c r="J90" i="2"/>
  <c r="K90" s="1"/>
  <c r="H91" s="1"/>
  <c r="E88" i="5" l="1"/>
  <c r="F88" s="1"/>
  <c r="I91" i="2"/>
  <c r="D88" i="4"/>
  <c r="E88"/>
  <c r="F88" s="1"/>
  <c r="D91" i="2"/>
  <c r="E91"/>
  <c r="F91" s="1"/>
  <c r="H78" i="4"/>
  <c r="M77"/>
  <c r="M90" i="2"/>
  <c r="C89" i="5" l="1"/>
  <c r="D89" s="1"/>
  <c r="I78" i="4"/>
  <c r="J78"/>
  <c r="K78"/>
  <c r="C92" i="2"/>
  <c r="C89" i="4"/>
  <c r="J91" i="2"/>
  <c r="K91" s="1"/>
  <c r="H92" s="1"/>
  <c r="E89" i="5" l="1"/>
  <c r="F89" s="1"/>
  <c r="I92" i="2"/>
  <c r="D89" i="4"/>
  <c r="E89"/>
  <c r="F89" s="1"/>
  <c r="D92" i="2"/>
  <c r="E92"/>
  <c r="F92" s="1"/>
  <c r="H79" i="4"/>
  <c r="M78"/>
  <c r="M91" i="2"/>
  <c r="C90" i="5" l="1"/>
  <c r="D90" s="1"/>
  <c r="I79" i="4"/>
  <c r="J79"/>
  <c r="K79"/>
  <c r="C93" i="2"/>
  <c r="C90" i="4"/>
  <c r="J92" i="2"/>
  <c r="K92" s="1"/>
  <c r="H93" s="1"/>
  <c r="E90" i="5" l="1"/>
  <c r="F90" s="1"/>
  <c r="I93" i="2"/>
  <c r="D90" i="4"/>
  <c r="E90"/>
  <c r="F90" s="1"/>
  <c r="D93" i="2"/>
  <c r="E93"/>
  <c r="F93" s="1"/>
  <c r="H80" i="4"/>
  <c r="M79"/>
  <c r="M92" i="2"/>
  <c r="C91" i="5" l="1"/>
  <c r="D91" s="1"/>
  <c r="I80" i="4"/>
  <c r="J80"/>
  <c r="K80"/>
  <c r="C94" i="2"/>
  <c r="C91" i="4"/>
  <c r="J93" i="2"/>
  <c r="K93" s="1"/>
  <c r="H94" s="1"/>
  <c r="E91" i="5" l="1"/>
  <c r="F91" s="1"/>
  <c r="I94" i="2"/>
  <c r="D91" i="4"/>
  <c r="E91"/>
  <c r="F91" s="1"/>
  <c r="D94" i="2"/>
  <c r="E94"/>
  <c r="F94" s="1"/>
  <c r="H81" i="4"/>
  <c r="M80"/>
  <c r="M93" i="2"/>
  <c r="C92" i="5" l="1"/>
  <c r="D92" s="1"/>
  <c r="I81" i="4"/>
  <c r="J81"/>
  <c r="K81"/>
  <c r="C95" i="2"/>
  <c r="C92" i="4"/>
  <c r="J94" i="2"/>
  <c r="K94" s="1"/>
  <c r="H95" s="1"/>
  <c r="E92" i="5" l="1"/>
  <c r="F92" s="1"/>
  <c r="I95" i="2"/>
  <c r="D92" i="4"/>
  <c r="E92"/>
  <c r="F92" s="1"/>
  <c r="D95" i="2"/>
  <c r="E95"/>
  <c r="F95" s="1"/>
  <c r="H82" i="4"/>
  <c r="M81"/>
  <c r="M94" i="2"/>
  <c r="C93" i="5" l="1"/>
  <c r="D93" s="1"/>
  <c r="I82" i="4"/>
  <c r="J82"/>
  <c r="K82"/>
  <c r="C96" i="2"/>
  <c r="C93" i="4"/>
  <c r="J95" i="2"/>
  <c r="K95" s="1"/>
  <c r="H96" s="1"/>
  <c r="E93" i="5" l="1"/>
  <c r="F93" s="1"/>
  <c r="I96" i="2"/>
  <c r="D93" i="4"/>
  <c r="E93"/>
  <c r="F93" s="1"/>
  <c r="D96" i="2"/>
  <c r="E96"/>
  <c r="F96" s="1"/>
  <c r="H83" i="4"/>
  <c r="M82"/>
  <c r="M95" i="2"/>
  <c r="C94" i="5" l="1"/>
  <c r="D94" s="1"/>
  <c r="I83" i="4"/>
  <c r="J83"/>
  <c r="K83"/>
  <c r="C97" i="2"/>
  <c r="C94" i="4"/>
  <c r="J96" i="2"/>
  <c r="K96" s="1"/>
  <c r="H97" s="1"/>
  <c r="E94" i="5" l="1"/>
  <c r="F94" s="1"/>
  <c r="I97" i="2"/>
  <c r="D94" i="4"/>
  <c r="E94"/>
  <c r="F94" s="1"/>
  <c r="D97" i="2"/>
  <c r="E97"/>
  <c r="F97" s="1"/>
  <c r="H84" i="4"/>
  <c r="M83"/>
  <c r="M96" i="2"/>
  <c r="C95" i="5" l="1"/>
  <c r="D95" s="1"/>
  <c r="I84" i="4"/>
  <c r="J84"/>
  <c r="K84"/>
  <c r="C98" i="2"/>
  <c r="C95" i="4"/>
  <c r="J97" i="2"/>
  <c r="K97" s="1"/>
  <c r="H98" s="1"/>
  <c r="E95" i="5" l="1"/>
  <c r="F95" s="1"/>
  <c r="I98" i="2"/>
  <c r="D95" i="4"/>
  <c r="E95"/>
  <c r="F95" s="1"/>
  <c r="D98" i="2"/>
  <c r="E98"/>
  <c r="F98" s="1"/>
  <c r="H85" i="4"/>
  <c r="M84"/>
  <c r="M97" i="2"/>
  <c r="C96" i="5" l="1"/>
  <c r="D96" s="1"/>
  <c r="I85" i="4"/>
  <c r="J85"/>
  <c r="K85"/>
  <c r="C99" i="2"/>
  <c r="C96" i="4"/>
  <c r="J98" i="2"/>
  <c r="K98" s="1"/>
  <c r="H99" s="1"/>
  <c r="E96" i="5" l="1"/>
  <c r="F96" s="1"/>
  <c r="I99" i="2"/>
  <c r="D96" i="4"/>
  <c r="E96"/>
  <c r="F96" s="1"/>
  <c r="D99" i="2"/>
  <c r="E99"/>
  <c r="F99" s="1"/>
  <c r="H86" i="4"/>
  <c r="M85"/>
  <c r="M98" i="2"/>
  <c r="C97" i="5" l="1"/>
  <c r="D97" s="1"/>
  <c r="I86" i="4"/>
  <c r="J86"/>
  <c r="K86"/>
  <c r="C100" i="2"/>
  <c r="C97" i="4"/>
  <c r="J99" i="2"/>
  <c r="K99" s="1"/>
  <c r="H100" s="1"/>
  <c r="E97" i="5" l="1"/>
  <c r="F97" s="1"/>
  <c r="I100" i="2"/>
  <c r="D97" i="4"/>
  <c r="E97"/>
  <c r="F97" s="1"/>
  <c r="D100" i="2"/>
  <c r="E100"/>
  <c r="F100" s="1"/>
  <c r="H87" i="4"/>
  <c r="M86"/>
  <c r="M99" i="2"/>
  <c r="C98" i="5" l="1"/>
  <c r="D98" s="1"/>
  <c r="I87" i="4"/>
  <c r="J87"/>
  <c r="K87"/>
  <c r="C101" i="2"/>
  <c r="C98" i="4"/>
  <c r="J100" i="2"/>
  <c r="K100" s="1"/>
  <c r="H101" s="1"/>
  <c r="E98" i="5" l="1"/>
  <c r="F98" s="1"/>
  <c r="I101" i="2"/>
  <c r="D98" i="4"/>
  <c r="E98"/>
  <c r="F98" s="1"/>
  <c r="D101" i="2"/>
  <c r="E101"/>
  <c r="F101" s="1"/>
  <c r="H88" i="4"/>
  <c r="M87"/>
  <c r="M100" i="2"/>
  <c r="C99" i="5" l="1"/>
  <c r="D99" s="1"/>
  <c r="I88" i="4"/>
  <c r="J88"/>
  <c r="K88"/>
  <c r="C102" i="2"/>
  <c r="C99" i="4"/>
  <c r="J101" i="2"/>
  <c r="K101" s="1"/>
  <c r="H102" s="1"/>
  <c r="E99" i="5" l="1"/>
  <c r="F99" s="1"/>
  <c r="I102" i="2"/>
  <c r="D99" i="4"/>
  <c r="E99"/>
  <c r="F99" s="1"/>
  <c r="D102" i="2"/>
  <c r="E102"/>
  <c r="F102" s="1"/>
  <c r="H89" i="4"/>
  <c r="M88"/>
  <c r="M101" i="2"/>
  <c r="C100" i="5" l="1"/>
  <c r="D100" s="1"/>
  <c r="I89" i="4"/>
  <c r="J89"/>
  <c r="K89"/>
  <c r="C103" i="2"/>
  <c r="C100" i="4"/>
  <c r="J102" i="2"/>
  <c r="K102" s="1"/>
  <c r="H103" s="1"/>
  <c r="E100" i="5" l="1"/>
  <c r="F100" s="1"/>
  <c r="I103" i="2"/>
  <c r="D100" i="4"/>
  <c r="E100"/>
  <c r="F100" s="1"/>
  <c r="D103" i="2"/>
  <c r="E103"/>
  <c r="F103" s="1"/>
  <c r="H90" i="4"/>
  <c r="M89"/>
  <c r="M102" i="2"/>
  <c r="C101" i="5" l="1"/>
  <c r="D101" s="1"/>
  <c r="I90" i="4"/>
  <c r="J90"/>
  <c r="K90"/>
  <c r="C104" i="2"/>
  <c r="C101" i="4"/>
  <c r="J103" i="2"/>
  <c r="K103" s="1"/>
  <c r="H104" s="1"/>
  <c r="E101" i="5" l="1"/>
  <c r="F101" s="1"/>
  <c r="I104" i="2"/>
  <c r="D101" i="4"/>
  <c r="E101"/>
  <c r="F101" s="1"/>
  <c r="D104" i="2"/>
  <c r="E104"/>
  <c r="F104" s="1"/>
  <c r="H91" i="4"/>
  <c r="M90"/>
  <c r="M103" i="2"/>
  <c r="C102" i="5" l="1"/>
  <c r="D102" s="1"/>
  <c r="I91" i="4"/>
  <c r="J91"/>
  <c r="K91"/>
  <c r="C105" i="2"/>
  <c r="C102" i="4"/>
  <c r="J104" i="2"/>
  <c r="K104" s="1"/>
  <c r="H105" s="1"/>
  <c r="E102" i="5" l="1"/>
  <c r="F102" s="1"/>
  <c r="I105" i="2"/>
  <c r="D102" i="4"/>
  <c r="E102"/>
  <c r="F102" s="1"/>
  <c r="D105" i="2"/>
  <c r="E105"/>
  <c r="F105" s="1"/>
  <c r="H92" i="4"/>
  <c r="M91"/>
  <c r="M104" i="2"/>
  <c r="C103" i="5" l="1"/>
  <c r="D103" s="1"/>
  <c r="I92" i="4"/>
  <c r="J92"/>
  <c r="K92"/>
  <c r="C106" i="2"/>
  <c r="C103" i="4"/>
  <c r="J105" i="2"/>
  <c r="K105" s="1"/>
  <c r="H106" s="1"/>
  <c r="E103" i="5" l="1"/>
  <c r="F103" s="1"/>
  <c r="I106" i="2"/>
  <c r="D103" i="4"/>
  <c r="E103"/>
  <c r="F103" s="1"/>
  <c r="D106" i="2"/>
  <c r="E106"/>
  <c r="F106" s="1"/>
  <c r="H93" i="4"/>
  <c r="M92"/>
  <c r="M105" i="2"/>
  <c r="C104" i="5" l="1"/>
  <c r="D104" s="1"/>
  <c r="I93" i="4"/>
  <c r="J93"/>
  <c r="K93"/>
  <c r="C107" i="2"/>
  <c r="C104" i="4"/>
  <c r="J106" i="2"/>
  <c r="K106" s="1"/>
  <c r="H107" s="1"/>
  <c r="E104" i="5" l="1"/>
  <c r="F104" s="1"/>
  <c r="I107" i="2"/>
  <c r="D104" i="4"/>
  <c r="E104"/>
  <c r="F104" s="1"/>
  <c r="D107" i="2"/>
  <c r="E107"/>
  <c r="F107" s="1"/>
  <c r="H94" i="4"/>
  <c r="M93"/>
  <c r="M106" i="2"/>
  <c r="C105" i="5" l="1"/>
  <c r="D105" s="1"/>
  <c r="I94" i="4"/>
  <c r="J94"/>
  <c r="K94"/>
  <c r="C108" i="2"/>
  <c r="C105" i="4"/>
  <c r="J107" i="2"/>
  <c r="K107" s="1"/>
  <c r="H108" s="1"/>
  <c r="E105" i="5" l="1"/>
  <c r="F105" s="1"/>
  <c r="I108" i="2"/>
  <c r="D105" i="4"/>
  <c r="E105"/>
  <c r="F105" s="1"/>
  <c r="D108" i="2"/>
  <c r="E108"/>
  <c r="F108" s="1"/>
  <c r="H95" i="4"/>
  <c r="M94"/>
  <c r="M107" i="2"/>
  <c r="C106" i="5" l="1"/>
  <c r="D106" s="1"/>
  <c r="I95" i="4"/>
  <c r="J95"/>
  <c r="K95"/>
  <c r="C109" i="2"/>
  <c r="C106" i="4"/>
  <c r="J108" i="2"/>
  <c r="K108" s="1"/>
  <c r="H109" s="1"/>
  <c r="E106" i="5" l="1"/>
  <c r="F106" s="1"/>
  <c r="I109" i="2"/>
  <c r="D106" i="4"/>
  <c r="E106"/>
  <c r="F106" s="1"/>
  <c r="D109" i="2"/>
  <c r="E109"/>
  <c r="F109" s="1"/>
  <c r="H96" i="4"/>
  <c r="M95"/>
  <c r="M108" i="2"/>
  <c r="C107" i="5" l="1"/>
  <c r="D107" s="1"/>
  <c r="I96" i="4"/>
  <c r="J96"/>
  <c r="K96"/>
  <c r="C110" i="2"/>
  <c r="C107" i="4"/>
  <c r="J109" i="2"/>
  <c r="K109" s="1"/>
  <c r="H110" s="1"/>
  <c r="E107" i="5" l="1"/>
  <c r="F107" s="1"/>
  <c r="I110" i="2"/>
  <c r="D107" i="4"/>
  <c r="E107"/>
  <c r="F107" s="1"/>
  <c r="D110" i="2"/>
  <c r="E110"/>
  <c r="F110" s="1"/>
  <c r="H97" i="4"/>
  <c r="M96"/>
  <c r="M109" i="2"/>
  <c r="C108" i="5" l="1"/>
  <c r="D108" s="1"/>
  <c r="I97" i="4"/>
  <c r="J97"/>
  <c r="K97"/>
  <c r="C111" i="2"/>
  <c r="C108" i="4"/>
  <c r="J110" i="2"/>
  <c r="K110" s="1"/>
  <c r="H111" s="1"/>
  <c r="E108" i="5" l="1"/>
  <c r="F108" s="1"/>
  <c r="I111" i="2"/>
  <c r="D108" i="4"/>
  <c r="E108"/>
  <c r="F108" s="1"/>
  <c r="D111" i="2"/>
  <c r="E111"/>
  <c r="F111" s="1"/>
  <c r="H98" i="4"/>
  <c r="M97"/>
  <c r="M110" i="2"/>
  <c r="C109" i="5" l="1"/>
  <c r="D109" s="1"/>
  <c r="I98" i="4"/>
  <c r="J98"/>
  <c r="K98"/>
  <c r="C112" i="2"/>
  <c r="C109" i="4"/>
  <c r="J111" i="2"/>
  <c r="K111" s="1"/>
  <c r="H112" s="1"/>
  <c r="E109" i="5" l="1"/>
  <c r="F109" s="1"/>
  <c r="I112" i="2"/>
  <c r="D109" i="4"/>
  <c r="E109"/>
  <c r="F109" s="1"/>
  <c r="D112" i="2"/>
  <c r="E112"/>
  <c r="F112" s="1"/>
  <c r="H99" i="4"/>
  <c r="M98"/>
  <c r="M111" i="2"/>
  <c r="C110" i="5" l="1"/>
  <c r="D110" s="1"/>
  <c r="I99" i="4"/>
  <c r="J99"/>
  <c r="K99"/>
  <c r="C113" i="2"/>
  <c r="C110" i="4"/>
  <c r="J112" i="2"/>
  <c r="K112" s="1"/>
  <c r="H113" s="1"/>
  <c r="E110" i="5" l="1"/>
  <c r="F110" s="1"/>
  <c r="I113" i="2"/>
  <c r="D110" i="4"/>
  <c r="E110"/>
  <c r="F110" s="1"/>
  <c r="D113" i="2"/>
  <c r="E113"/>
  <c r="F113" s="1"/>
  <c r="H100" i="4"/>
  <c r="M99"/>
  <c r="M112" i="2"/>
  <c r="C111" i="5" l="1"/>
  <c r="D111" s="1"/>
  <c r="I100" i="4"/>
  <c r="J100"/>
  <c r="K100"/>
  <c r="C114" i="2"/>
  <c r="C111" i="4"/>
  <c r="J113" i="2"/>
  <c r="K113" s="1"/>
  <c r="H114" s="1"/>
  <c r="E111" i="5" l="1"/>
  <c r="F111" s="1"/>
  <c r="I114" i="2"/>
  <c r="D111" i="4"/>
  <c r="E111"/>
  <c r="F111" s="1"/>
  <c r="D114" i="2"/>
  <c r="E114"/>
  <c r="F114" s="1"/>
  <c r="H101" i="4"/>
  <c r="M100"/>
  <c r="M113" i="2"/>
  <c r="C112" i="5" l="1"/>
  <c r="D112" s="1"/>
  <c r="I101" i="4"/>
  <c r="J101"/>
  <c r="K101"/>
  <c r="C115" i="2"/>
  <c r="C112" i="4"/>
  <c r="J114" i="2"/>
  <c r="K114" s="1"/>
  <c r="H115" s="1"/>
  <c r="E112" i="5" l="1"/>
  <c r="F112" s="1"/>
  <c r="I115" i="2"/>
  <c r="D112" i="4"/>
  <c r="E112"/>
  <c r="F112" s="1"/>
  <c r="D115" i="2"/>
  <c r="E115"/>
  <c r="F115" s="1"/>
  <c r="H102" i="4"/>
  <c r="M101"/>
  <c r="M114" i="2"/>
  <c r="C113" i="5" l="1"/>
  <c r="D113" s="1"/>
  <c r="I102" i="4"/>
  <c r="J102"/>
  <c r="K102"/>
  <c r="C116" i="2"/>
  <c r="C113" i="4"/>
  <c r="J115" i="2"/>
  <c r="K115" s="1"/>
  <c r="H116" s="1"/>
  <c r="E113" i="5" l="1"/>
  <c r="F113" s="1"/>
  <c r="I116" i="2"/>
  <c r="D113" i="4"/>
  <c r="E113"/>
  <c r="F113" s="1"/>
  <c r="D116" i="2"/>
  <c r="E116"/>
  <c r="F116" s="1"/>
  <c r="H103" i="4"/>
  <c r="M102"/>
  <c r="M115" i="2"/>
  <c r="C114" i="5" l="1"/>
  <c r="D114" s="1"/>
  <c r="I103" i="4"/>
  <c r="J103"/>
  <c r="K103"/>
  <c r="C117" i="2"/>
  <c r="C114" i="4"/>
  <c r="J116" i="2"/>
  <c r="K116" s="1"/>
  <c r="H117" s="1"/>
  <c r="E114" i="5" l="1"/>
  <c r="F114" s="1"/>
  <c r="I117" i="2"/>
  <c r="D114" i="4"/>
  <c r="E114"/>
  <c r="F114" s="1"/>
  <c r="D117" i="2"/>
  <c r="E117"/>
  <c r="F117" s="1"/>
  <c r="H104" i="4"/>
  <c r="M103"/>
  <c r="M116" i="2"/>
  <c r="C115" i="5" l="1"/>
  <c r="D115" s="1"/>
  <c r="I104" i="4"/>
  <c r="J104"/>
  <c r="K104"/>
  <c r="C118" i="2"/>
  <c r="C115" i="4"/>
  <c r="J117" i="2"/>
  <c r="K117" s="1"/>
  <c r="H118" s="1"/>
  <c r="E115" i="5" l="1"/>
  <c r="F115" s="1"/>
  <c r="I118" i="2"/>
  <c r="D115" i="4"/>
  <c r="E115"/>
  <c r="F115" s="1"/>
  <c r="D118" i="2"/>
  <c r="E118"/>
  <c r="F118" s="1"/>
  <c r="H105" i="4"/>
  <c r="M104"/>
  <c r="M117" i="2"/>
  <c r="C116" i="5" l="1"/>
  <c r="D116" s="1"/>
  <c r="I105" i="4"/>
  <c r="J105"/>
  <c r="K105"/>
  <c r="C119" i="2"/>
  <c r="C116" i="4"/>
  <c r="J118" i="2"/>
  <c r="K118" s="1"/>
  <c r="H119" s="1"/>
  <c r="E116" i="5" l="1"/>
  <c r="F116" s="1"/>
  <c r="I119" i="2"/>
  <c r="D116" i="4"/>
  <c r="E116"/>
  <c r="F116" s="1"/>
  <c r="D119" i="2"/>
  <c r="E119"/>
  <c r="F119" s="1"/>
  <c r="H106" i="4"/>
  <c r="M105"/>
  <c r="M118" i="2"/>
  <c r="C117" i="5" l="1"/>
  <c r="D117" s="1"/>
  <c r="I106" i="4"/>
  <c r="J106"/>
  <c r="K106"/>
  <c r="C120" i="2"/>
  <c r="C117" i="4"/>
  <c r="J119" i="2"/>
  <c r="K119" s="1"/>
  <c r="H120" s="1"/>
  <c r="E117" i="5" l="1"/>
  <c r="F117" s="1"/>
  <c r="I120" i="2"/>
  <c r="D117" i="4"/>
  <c r="E117"/>
  <c r="F117" s="1"/>
  <c r="D120" i="2"/>
  <c r="E120"/>
  <c r="F120" s="1"/>
  <c r="H107" i="4"/>
  <c r="M106"/>
  <c r="M119" i="2"/>
  <c r="C118" i="5" l="1"/>
  <c r="D118" s="1"/>
  <c r="I107" i="4"/>
  <c r="J107"/>
  <c r="K107"/>
  <c r="C121" i="2"/>
  <c r="C118" i="4"/>
  <c r="J120" i="2"/>
  <c r="K120" s="1"/>
  <c r="H121" s="1"/>
  <c r="E118" i="5" l="1"/>
  <c r="F118" s="1"/>
  <c r="I121" i="2"/>
  <c r="D118" i="4"/>
  <c r="E118"/>
  <c r="F118" s="1"/>
  <c r="D121" i="2"/>
  <c r="E121"/>
  <c r="F121" s="1"/>
  <c r="H108" i="4"/>
  <c r="M107"/>
  <c r="M120" i="2"/>
  <c r="C119" i="5" l="1"/>
  <c r="D119" s="1"/>
  <c r="I108" i="4"/>
  <c r="J108"/>
  <c r="K108"/>
  <c r="C122" i="2"/>
  <c r="C119" i="4"/>
  <c r="J121" i="2"/>
  <c r="K121" s="1"/>
  <c r="H122" s="1"/>
  <c r="E119" i="5" l="1"/>
  <c r="F119" s="1"/>
  <c r="I122" i="2"/>
  <c r="D119" i="4"/>
  <c r="E119"/>
  <c r="F119" s="1"/>
  <c r="D122" i="2"/>
  <c r="E122"/>
  <c r="F122" s="1"/>
  <c r="H109" i="4"/>
  <c r="M108"/>
  <c r="M121" i="2"/>
  <c r="C120" i="5" l="1"/>
  <c r="D120" s="1"/>
  <c r="I109" i="4"/>
  <c r="J109"/>
  <c r="K109"/>
  <c r="C123" i="2"/>
  <c r="C120" i="4"/>
  <c r="J122" i="2"/>
  <c r="K122" s="1"/>
  <c r="H123" s="1"/>
  <c r="E120" i="5" l="1"/>
  <c r="F120" s="1"/>
  <c r="I123" i="2"/>
  <c r="D120" i="4"/>
  <c r="E120"/>
  <c r="F120" s="1"/>
  <c r="D123" i="2"/>
  <c r="E123"/>
  <c r="F123" s="1"/>
  <c r="H110" i="4"/>
  <c r="M109"/>
  <c r="M122" i="2"/>
  <c r="C121" i="5" l="1"/>
  <c r="D121" s="1"/>
  <c r="I110" i="4"/>
  <c r="J110"/>
  <c r="K110"/>
  <c r="C124" i="2"/>
  <c r="C121" i="4"/>
  <c r="J123" i="2"/>
  <c r="K123" s="1"/>
  <c r="H124" s="1"/>
  <c r="E121" i="5" l="1"/>
  <c r="F121" s="1"/>
  <c r="I124" i="2"/>
  <c r="D121" i="4"/>
  <c r="E121"/>
  <c r="F121" s="1"/>
  <c r="D124" i="2"/>
  <c r="E124"/>
  <c r="F124" s="1"/>
  <c r="H111" i="4"/>
  <c r="M110"/>
  <c r="M123" i="2"/>
  <c r="C122" i="5" l="1"/>
  <c r="D122" s="1"/>
  <c r="I111" i="4"/>
  <c r="J111"/>
  <c r="K111"/>
  <c r="C125" i="2"/>
  <c r="C122" i="4"/>
  <c r="J124" i="2"/>
  <c r="K124" s="1"/>
  <c r="H125" s="1"/>
  <c r="E122" i="5" l="1"/>
  <c r="F122" s="1"/>
  <c r="I125" i="2"/>
  <c r="D122" i="4"/>
  <c r="E122"/>
  <c r="F122" s="1"/>
  <c r="D125" i="2"/>
  <c r="E125"/>
  <c r="F125" s="1"/>
  <c r="H112" i="4"/>
  <c r="M111"/>
  <c r="M124" i="2"/>
  <c r="C123" i="5" l="1"/>
  <c r="D123" s="1"/>
  <c r="I112" i="4"/>
  <c r="J112"/>
  <c r="K112"/>
  <c r="C126" i="2"/>
  <c r="C123" i="4"/>
  <c r="J125" i="2"/>
  <c r="K125" s="1"/>
  <c r="H126" s="1"/>
  <c r="E123" i="5" l="1"/>
  <c r="F123" s="1"/>
  <c r="I126" i="2"/>
  <c r="D123" i="4"/>
  <c r="E123"/>
  <c r="F123" s="1"/>
  <c r="D126" i="2"/>
  <c r="E126"/>
  <c r="F126" s="1"/>
  <c r="H113" i="4"/>
  <c r="M112"/>
  <c r="M125" i="2"/>
  <c r="C124" i="5" l="1"/>
  <c r="D124" s="1"/>
  <c r="I113" i="4"/>
  <c r="J113"/>
  <c r="K113"/>
  <c r="C127" i="2"/>
  <c r="C124" i="4"/>
  <c r="J126" i="2"/>
  <c r="K126" s="1"/>
  <c r="H127" s="1"/>
  <c r="E124" i="5" l="1"/>
  <c r="F124" s="1"/>
  <c r="I127" i="2"/>
  <c r="D124" i="4"/>
  <c r="E124"/>
  <c r="F124" s="1"/>
  <c r="D127" i="2"/>
  <c r="G2" s="1"/>
  <c r="E17" i="1" s="1"/>
  <c r="E127" i="2"/>
  <c r="F127" s="1"/>
  <c r="H114" i="4"/>
  <c r="M113"/>
  <c r="M126" i="2"/>
  <c r="C125" i="5" l="1"/>
  <c r="D125" s="1"/>
  <c r="I114" i="4"/>
  <c r="J114"/>
  <c r="K114"/>
  <c r="C125"/>
  <c r="J127" i="2"/>
  <c r="K127" s="1"/>
  <c r="E125" i="5" l="1"/>
  <c r="F125" s="1"/>
  <c r="M127" i="2"/>
  <c r="G3"/>
  <c r="G17" i="1" s="1"/>
  <c r="D125" i="4"/>
  <c r="E125"/>
  <c r="F125" s="1"/>
  <c r="H115"/>
  <c r="M114"/>
  <c r="C126" i="5" l="1"/>
  <c r="D126" s="1"/>
  <c r="I115" i="4"/>
  <c r="J115"/>
  <c r="K115"/>
  <c r="C126"/>
  <c r="E126" i="5" l="1"/>
  <c r="F126" s="1"/>
  <c r="D126" i="4"/>
  <c r="E126"/>
  <c r="F126" s="1"/>
  <c r="H116"/>
  <c r="M115"/>
  <c r="C127" i="5" l="1"/>
  <c r="D127" s="1"/>
  <c r="I116" i="4"/>
  <c r="J116"/>
  <c r="K116"/>
  <c r="C127"/>
  <c r="G2" i="5" l="1"/>
  <c r="E19" i="1" s="1"/>
  <c r="D127" i="4"/>
  <c r="E127"/>
  <c r="F127" s="1"/>
  <c r="H117"/>
  <c r="M116"/>
  <c r="E127" i="5" l="1"/>
  <c r="F127" s="1"/>
  <c r="G3" s="1"/>
  <c r="G19" i="1" s="1"/>
  <c r="I117" i="4"/>
  <c r="J117"/>
  <c r="K117"/>
  <c r="H118" l="1"/>
  <c r="M117"/>
  <c r="I118" l="1"/>
  <c r="J118"/>
  <c r="K118"/>
  <c r="H119" l="1"/>
  <c r="M118"/>
  <c r="I119" l="1"/>
  <c r="J119"/>
  <c r="K119"/>
  <c r="H120" l="1"/>
  <c r="M119"/>
  <c r="I120" l="1"/>
  <c r="J120"/>
  <c r="K120"/>
  <c r="H121" l="1"/>
  <c r="M120"/>
  <c r="I121" l="1"/>
  <c r="J121"/>
  <c r="K121"/>
  <c r="H122" l="1"/>
  <c r="M121"/>
  <c r="I122" l="1"/>
  <c r="J122"/>
  <c r="K122"/>
  <c r="H123" l="1"/>
  <c r="M122"/>
  <c r="I123" l="1"/>
  <c r="J123"/>
  <c r="K123"/>
  <c r="H124" l="1"/>
  <c r="M123"/>
  <c r="I124" l="1"/>
  <c r="J124"/>
  <c r="K124"/>
  <c r="H125" l="1"/>
  <c r="M124"/>
  <c r="I125" l="1"/>
  <c r="J125"/>
  <c r="K125"/>
  <c r="H126" l="1"/>
  <c r="M125"/>
  <c r="I126" l="1"/>
  <c r="J126"/>
  <c r="K126"/>
  <c r="H127" l="1"/>
  <c r="M126"/>
  <c r="I127" l="1"/>
  <c r="G2" s="1"/>
  <c r="E18" i="1" s="1"/>
  <c r="J127" i="4"/>
  <c r="K127"/>
  <c r="I19" i="1" l="1"/>
  <c r="M127" i="4"/>
  <c r="G3"/>
  <c r="G18" i="1" s="1"/>
  <c r="H17" l="1"/>
  <c r="H19"/>
  <c r="H18"/>
</calcChain>
</file>

<file path=xl/sharedStrings.xml><?xml version="1.0" encoding="utf-8"?>
<sst xmlns="http://schemas.openxmlformats.org/spreadsheetml/2006/main" count="89" uniqueCount="36">
  <si>
    <t>Current Balance on Card:</t>
  </si>
  <si>
    <t>APR on Current Balance:</t>
  </si>
  <si>
    <t>Prospective Purchase / Xfer Amount:</t>
  </si>
  <si>
    <t>Card Offer #1</t>
  </si>
  <si>
    <t>Card Offer #2</t>
  </si>
  <si>
    <t>APR</t>
  </si>
  <si>
    <t>Duration</t>
  </si>
  <si>
    <t>(months)</t>
  </si>
  <si>
    <t>Fee for Offer (as % of Purchase / Xfer):</t>
  </si>
  <si>
    <t>Month #</t>
  </si>
  <si>
    <t>Starting</t>
  </si>
  <si>
    <t>Balance</t>
  </si>
  <si>
    <t>Interest</t>
  </si>
  <si>
    <t>Charged</t>
  </si>
  <si>
    <t>Payment</t>
  </si>
  <si>
    <t>Applied</t>
  </si>
  <si>
    <t>Offer #1</t>
  </si>
  <si>
    <t>Payment:</t>
  </si>
  <si>
    <t>New</t>
  </si>
  <si>
    <t>Initial</t>
  </si>
  <si>
    <t>Card</t>
  </si>
  <si>
    <t>Total</t>
  </si>
  <si>
    <t>Duration:</t>
  </si>
  <si>
    <t>Months to Payoff:</t>
  </si>
  <si>
    <t>Total Interest &amp; Fees Paid:</t>
  </si>
  <si>
    <t>Offer #2</t>
  </si>
  <si>
    <t>Interest &amp;</t>
  </si>
  <si>
    <t>Fees</t>
  </si>
  <si>
    <t>Months to</t>
  </si>
  <si>
    <t>Payoff</t>
  </si>
  <si>
    <t>No Offer Used / Purchase at Normal APR</t>
  </si>
  <si>
    <t>If so, enter the maximum fee here:</t>
  </si>
  <si>
    <t>Yes</t>
  </si>
  <si>
    <t>No</t>
  </si>
  <si>
    <t>Monthly Payment You Will Make:</t>
  </si>
  <si>
    <t>Is there a maximum fee for the offer?</t>
  </si>
</sst>
</file>

<file path=xl/styles.xml><?xml version="1.0" encoding="utf-8"?>
<styleSheet xmlns="http://schemas.openxmlformats.org/spreadsheetml/2006/main">
  <numFmts count="2">
    <numFmt numFmtId="7" formatCode="&quot;$&quot;#,##0.00_);\(&quot;$&quot;#,##0.00\)"/>
    <numFmt numFmtId="44" formatCode="_(&quot;$&quot;* #,##0.00_);_(&quot;$&quot;* \(#,##0.00\);_(&quot;$&quot;* &quot;-&quot;??_);_(@_)"/>
  </numFmts>
  <fonts count="13">
    <font>
      <sz val="11"/>
      <color theme="1"/>
      <name val="Calibri"/>
      <family val="2"/>
      <scheme val="minor"/>
    </font>
    <font>
      <sz val="11"/>
      <color theme="1"/>
      <name val="Calibri"/>
      <family val="2"/>
      <scheme val="minor"/>
    </font>
    <font>
      <i/>
      <sz val="9"/>
      <color theme="1"/>
      <name val="Calibri"/>
      <family val="2"/>
      <scheme val="minor"/>
    </font>
    <font>
      <sz val="10"/>
      <color theme="1"/>
      <name val="Arial"/>
      <family val="2"/>
    </font>
    <font>
      <i/>
      <sz val="10"/>
      <color theme="1"/>
      <name val="Arial"/>
      <family val="2"/>
    </font>
    <font>
      <b/>
      <sz val="10"/>
      <color theme="1"/>
      <name val="Arial"/>
      <family val="2"/>
    </font>
    <font>
      <sz val="10"/>
      <color theme="0"/>
      <name val="Arial"/>
      <family val="2"/>
    </font>
    <font>
      <b/>
      <i/>
      <sz val="10"/>
      <color theme="1"/>
      <name val="Arial"/>
      <family val="2"/>
    </font>
    <font>
      <i/>
      <sz val="8"/>
      <color theme="1"/>
      <name val="Arial"/>
      <family val="2"/>
    </font>
    <font>
      <sz val="10"/>
      <color theme="1"/>
      <name val="OCRATTRegular"/>
    </font>
    <font>
      <sz val="11"/>
      <color theme="1"/>
      <name val="Arial"/>
      <family val="2"/>
    </font>
    <font>
      <sz val="11"/>
      <color theme="0"/>
      <name val="Calibri"/>
      <family val="2"/>
      <scheme val="minor"/>
    </font>
    <font>
      <i/>
      <sz val="9"/>
      <color theme="0"/>
      <name val="Calibri"/>
      <family val="2"/>
      <scheme val="minor"/>
    </font>
  </fonts>
  <fills count="10">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theme="8" tint="0.599963377788628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249977111117893"/>
        <bgColor indexed="64"/>
      </patternFill>
    </fill>
  </fills>
  <borders count="3">
    <border>
      <left/>
      <right/>
      <top/>
      <bottom/>
      <diagonal/>
    </border>
    <border>
      <left style="thin">
        <color theme="8" tint="-0.24994659260841701"/>
      </left>
      <right style="thin">
        <color theme="8" tint="-0.24994659260841701"/>
      </right>
      <top style="thin">
        <color theme="8" tint="-0.24994659260841701"/>
      </top>
      <bottom style="thin">
        <color theme="8" tint="-0.24994659260841701"/>
      </bottom>
      <diagonal/>
    </border>
    <border>
      <left/>
      <right/>
      <top/>
      <bottom style="medium">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8">
    <xf numFmtId="0" fontId="0" fillId="0" borderId="0" xfId="0"/>
    <xf numFmtId="0" fontId="2" fillId="0" borderId="0" xfId="0" applyFont="1"/>
    <xf numFmtId="0" fontId="0" fillId="3" borderId="0" xfId="0"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0" fontId="5" fillId="3" borderId="0" xfId="0" applyFont="1" applyFill="1" applyAlignment="1">
      <alignment horizontal="center"/>
    </xf>
    <xf numFmtId="0" fontId="6" fillId="3" borderId="0" xfId="0" applyFont="1" applyFill="1"/>
    <xf numFmtId="7" fontId="4" fillId="3" borderId="0" xfId="0" applyNumberFormat="1" applyFont="1" applyFill="1"/>
    <xf numFmtId="0" fontId="7" fillId="3" borderId="0" xfId="0" applyFont="1" applyFill="1"/>
    <xf numFmtId="44" fontId="3" fillId="3" borderId="0" xfId="0" applyNumberFormat="1" applyFont="1" applyFill="1" applyAlignment="1">
      <alignment horizontal="center"/>
    </xf>
    <xf numFmtId="0" fontId="3" fillId="3" borderId="0" xfId="0" applyFont="1" applyFill="1" applyAlignment="1">
      <alignment horizontal="center"/>
    </xf>
    <xf numFmtId="44" fontId="3" fillId="3" borderId="0" xfId="1" applyFont="1" applyFill="1"/>
    <xf numFmtId="44" fontId="3" fillId="3" borderId="0" xfId="0" applyNumberFormat="1" applyFont="1" applyFill="1"/>
    <xf numFmtId="44" fontId="6" fillId="3" borderId="0" xfId="0" applyNumberFormat="1" applyFont="1" applyFill="1"/>
    <xf numFmtId="0" fontId="8" fillId="3" borderId="0" xfId="0" applyFont="1" applyFill="1"/>
    <xf numFmtId="7" fontId="8" fillId="3" borderId="0" xfId="0" applyNumberFormat="1" applyFont="1" applyFill="1"/>
    <xf numFmtId="37" fontId="3" fillId="3" borderId="0" xfId="0" applyNumberFormat="1" applyFont="1" applyFill="1"/>
    <xf numFmtId="0" fontId="5" fillId="6" borderId="0" xfId="0" applyFont="1" applyFill="1" applyAlignment="1">
      <alignment horizontal="center"/>
    </xf>
    <xf numFmtId="0" fontId="5" fillId="8" borderId="0" xfId="0" applyFont="1" applyFill="1" applyAlignment="1">
      <alignment horizontal="center"/>
    </xf>
    <xf numFmtId="0" fontId="5" fillId="5" borderId="0" xfId="0" applyFont="1" applyFill="1" applyAlignment="1">
      <alignment horizontal="center"/>
    </xf>
    <xf numFmtId="0" fontId="5" fillId="7" borderId="0" xfId="0" applyFont="1" applyFill="1" applyAlignment="1">
      <alignment horizontal="center"/>
    </xf>
    <xf numFmtId="10" fontId="9" fillId="4" borderId="1" xfId="2" applyNumberFormat="1" applyFont="1" applyFill="1" applyBorder="1" applyAlignment="1" applyProtection="1">
      <alignment horizontal="center"/>
      <protection locked="0"/>
    </xf>
    <xf numFmtId="0" fontId="9" fillId="4" borderId="1" xfId="0" applyFont="1" applyFill="1" applyBorder="1" applyAlignment="1" applyProtection="1">
      <alignment horizontal="center"/>
      <protection locked="0"/>
    </xf>
    <xf numFmtId="44" fontId="9" fillId="2" borderId="1" xfId="1" applyFont="1" applyFill="1" applyBorder="1" applyProtection="1">
      <protection locked="0"/>
    </xf>
    <xf numFmtId="10" fontId="9" fillId="2" borderId="1" xfId="2" applyNumberFormat="1" applyFont="1" applyFill="1" applyBorder="1" applyProtection="1">
      <protection locked="0"/>
    </xf>
    <xf numFmtId="10" fontId="9" fillId="2" borderId="1" xfId="2" applyNumberFormat="1" applyFont="1" applyFill="1" applyBorder="1" applyAlignment="1" applyProtection="1">
      <alignment horizontal="center"/>
      <protection locked="0"/>
    </xf>
    <xf numFmtId="44" fontId="0" fillId="0" borderId="0" xfId="0" applyNumberFormat="1"/>
    <xf numFmtId="44" fontId="0" fillId="0" borderId="0" xfId="1" applyFont="1"/>
    <xf numFmtId="44" fontId="9" fillId="3" borderId="0" xfId="1" applyFont="1" applyFill="1" applyBorder="1" applyProtection="1">
      <protection locked="0"/>
    </xf>
    <xf numFmtId="10" fontId="9" fillId="3" borderId="0" xfId="2" applyNumberFormat="1" applyFont="1" applyFill="1" applyBorder="1" applyProtection="1">
      <protection locked="0"/>
    </xf>
    <xf numFmtId="10" fontId="9" fillId="3" borderId="0" xfId="2" applyNumberFormat="1" applyFont="1" applyFill="1" applyBorder="1" applyAlignment="1" applyProtection="1">
      <alignment horizontal="center"/>
      <protection locked="0"/>
    </xf>
    <xf numFmtId="0" fontId="5" fillId="3" borderId="2" xfId="0" applyFont="1" applyFill="1" applyBorder="1" applyAlignment="1">
      <alignment horizontal="center"/>
    </xf>
    <xf numFmtId="0" fontId="0" fillId="9" borderId="0" xfId="0" applyFill="1"/>
    <xf numFmtId="0" fontId="10" fillId="9" borderId="0" xfId="0" applyFont="1" applyFill="1"/>
    <xf numFmtId="0" fontId="11" fillId="3" borderId="0" xfId="0" applyFont="1" applyFill="1"/>
    <xf numFmtId="0" fontId="12" fillId="3" borderId="0" xfId="0" applyFont="1" applyFill="1"/>
  </cellXfs>
  <cellStyles count="3">
    <cellStyle name="Currency" xfId="1" builtinId="4"/>
    <cellStyle name="Normal" xfId="0" builtinId="0"/>
    <cellStyle name="Percent" xfId="2" builtinId="5"/>
  </cellStyles>
  <dxfs count="1">
    <dxf>
      <fill>
        <patternFill>
          <bgColor theme="6" tint="0.3999450666829432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doqocy.com/click-2020350-10468592" TargetMode="External"/><Relationship Id="rId2" Type="http://schemas.openxmlformats.org/officeDocument/2006/relationships/image" Target="../media/image1.png"/><Relationship Id="rId1" Type="http://schemas.openxmlformats.org/officeDocument/2006/relationships/hyperlink" Target="http://www.mdmproofing.com/iym/reviewbank.php" TargetMode="External"/><Relationship Id="rId4"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hyperlink" Target="http://www.mdmproofing.com/iym/"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114299</xdr:rowOff>
    </xdr:from>
    <xdr:to>
      <xdr:col>10</xdr:col>
      <xdr:colOff>76200</xdr:colOff>
      <xdr:row>29</xdr:row>
      <xdr:rowOff>180974</xdr:rowOff>
    </xdr:to>
    <xdr:sp macro="" textlink="">
      <xdr:nvSpPr>
        <xdr:cNvPr id="2" name="Rounded Rectangle 1"/>
        <xdr:cNvSpPr/>
      </xdr:nvSpPr>
      <xdr:spPr>
        <a:xfrm>
          <a:off x="609600" y="114299"/>
          <a:ext cx="5562600" cy="5591175"/>
        </a:xfrm>
        <a:prstGeom prst="roundRect">
          <a:avLst>
            <a:gd name="adj" fmla="val 5315"/>
          </a:avLst>
        </a:prstGeom>
        <a:solidFill>
          <a:schemeClr val="bg1"/>
        </a:solidFill>
        <a:ln>
          <a:solidFill>
            <a:schemeClr val="tx1"/>
          </a:solidFill>
        </a:ln>
      </xdr:spPr>
      <xdr:style>
        <a:lnRef idx="3">
          <a:schemeClr val="lt1"/>
        </a:lnRef>
        <a:fillRef idx="1">
          <a:schemeClr val="accent1"/>
        </a:fillRef>
        <a:effectRef idx="1">
          <a:schemeClr val="accent1"/>
        </a:effectRef>
        <a:fontRef idx="minor">
          <a:schemeClr val="lt1"/>
        </a:fontRef>
      </xdr:style>
      <xdr:txBody>
        <a:bodyPr rtlCol="0" anchor="ctr"/>
        <a:lstStyle/>
        <a:p>
          <a:pPr algn="l"/>
          <a:r>
            <a:rPr lang="en-US" sz="1100">
              <a:solidFill>
                <a:sysClr val="windowText" lastClr="000000"/>
              </a:solidFill>
              <a:latin typeface="Arial" pitchFamily="34" charset="0"/>
              <a:cs typeface="Arial" pitchFamily="34" charset="0"/>
            </a:rPr>
            <a:t>Thanks for taking a moment</a:t>
          </a:r>
          <a:r>
            <a:rPr lang="en-US" sz="1100" baseline="0">
              <a:solidFill>
                <a:sysClr val="windowText" lastClr="000000"/>
              </a:solidFill>
              <a:latin typeface="Arial" pitchFamily="34" charset="0"/>
              <a:cs typeface="Arial" pitchFamily="34" charset="0"/>
            </a:rPr>
            <a:t> to download my spreadsheet!</a:t>
          </a:r>
        </a:p>
        <a:p>
          <a:pPr algn="l"/>
          <a:endParaRPr lang="en-US" sz="1100" baseline="0">
            <a:solidFill>
              <a:sysClr val="windowText" lastClr="000000"/>
            </a:solidFill>
            <a:latin typeface="Arial" pitchFamily="34" charset="0"/>
            <a:cs typeface="Arial" pitchFamily="34" charset="0"/>
          </a:endParaRPr>
        </a:p>
        <a:p>
          <a:pPr algn="l"/>
          <a:r>
            <a:rPr lang="en-US" sz="1100">
              <a:solidFill>
                <a:sysClr val="windowText" lastClr="000000"/>
              </a:solidFill>
              <a:latin typeface="Arial" pitchFamily="34" charset="0"/>
              <a:cs typeface="Arial" pitchFamily="34" charset="0"/>
            </a:rPr>
            <a:t>While I have your</a:t>
          </a:r>
          <a:r>
            <a:rPr lang="en-US" sz="1100" baseline="0">
              <a:solidFill>
                <a:sysClr val="windowText" lastClr="000000"/>
              </a:solidFill>
              <a:latin typeface="Arial" pitchFamily="34" charset="0"/>
              <a:cs typeface="Arial" pitchFamily="34" charset="0"/>
            </a:rPr>
            <a:t> attention, I'd like to urge you to consider the importance of savings.  In polite company, of course, folks pay lip service to the idea of having an Emergency Fund.  But statistics tell us that most consumers don't even have enough savings in the bank to get them safely past one missed paycheck.  And what about planning ahead for irregular expenses like auto repairs and holiday gift-giving?  Fuhgeddaboudit.</a:t>
          </a:r>
        </a:p>
        <a:p>
          <a:pPr algn="l"/>
          <a:endParaRPr lang="en-US" sz="1100" baseline="0">
            <a:solidFill>
              <a:sysClr val="windowText" lastClr="000000"/>
            </a:solidFill>
            <a:latin typeface="Arial" pitchFamily="34" charset="0"/>
            <a:cs typeface="Arial" pitchFamily="34" charset="0"/>
          </a:endParaRPr>
        </a:p>
        <a:p>
          <a:pPr algn="l"/>
          <a:r>
            <a:rPr lang="en-US" sz="1100" baseline="0">
              <a:solidFill>
                <a:sysClr val="windowText" lastClr="000000"/>
              </a:solidFill>
              <a:latin typeface="Arial" pitchFamily="34" charset="0"/>
              <a:cs typeface="Arial" pitchFamily="34" charset="0"/>
            </a:rPr>
            <a:t>Since the primary goal of budgeting is to create a cushion between your income and your spending, I would encourage you to focus on, and respect, this "cushion" -- your savings -- as much as possible.  </a:t>
          </a:r>
          <a:r>
            <a:rPr lang="en-US" sz="1100" i="1" baseline="0">
              <a:solidFill>
                <a:sysClr val="windowText" lastClr="000000"/>
              </a:solidFill>
              <a:latin typeface="Arial" pitchFamily="34" charset="0"/>
              <a:cs typeface="Arial" pitchFamily="34" charset="0"/>
            </a:rPr>
            <a:t>Keep your savings in a place where it is safe, and where it continues to work hard for you.</a:t>
          </a:r>
        </a:p>
        <a:p>
          <a:pPr algn="l"/>
          <a:endParaRPr lang="en-US" sz="1100" i="1" baseline="0">
            <a:solidFill>
              <a:sysClr val="windowText" lastClr="000000"/>
            </a:solidFill>
            <a:latin typeface="Arial" pitchFamily="34" charset="0"/>
            <a:cs typeface="Arial" pitchFamily="34" charset="0"/>
          </a:endParaRPr>
        </a:p>
        <a:p>
          <a:pPr algn="l"/>
          <a:r>
            <a:rPr lang="en-US" sz="1100" i="0">
              <a:solidFill>
                <a:sysClr val="windowText" lastClr="000000"/>
              </a:solidFill>
              <a:latin typeface="Arial" pitchFamily="34" charset="0"/>
              <a:cs typeface="Arial" pitchFamily="34" charset="0"/>
            </a:rPr>
            <a:t>Where might you find such a place?  Why, online savings accounts like ING DIRECT's</a:t>
          </a:r>
          <a:r>
            <a:rPr lang="en-US" sz="1100" i="0" baseline="0">
              <a:solidFill>
                <a:sysClr val="windowText" lastClr="000000"/>
              </a:solidFill>
              <a:latin typeface="Arial" pitchFamily="34" charset="0"/>
              <a:cs typeface="Arial" pitchFamily="34" charset="0"/>
            </a:rPr>
            <a:t> Orange Savings Account, of course.  Or Emigrant Direct's American Dream savings account.  Your money will earn a rate of interest that's four to eight times higher then what your local banks pay.  And it will be FDIC insured.</a:t>
          </a:r>
        </a:p>
        <a:p>
          <a:pPr algn="l"/>
          <a:endParaRPr lang="en-US" sz="1100" i="0" baseline="0">
            <a:solidFill>
              <a:sysClr val="windowText" lastClr="000000"/>
            </a:solidFill>
            <a:latin typeface="Arial" pitchFamily="34" charset="0"/>
            <a:cs typeface="Arial" pitchFamily="34" charset="0"/>
          </a:endParaRPr>
        </a:p>
        <a:p>
          <a:pPr algn="l"/>
          <a:r>
            <a:rPr lang="en-US" sz="1100" i="0" baseline="0">
              <a:solidFill>
                <a:sysClr val="windowText" lastClr="000000"/>
              </a:solidFill>
              <a:latin typeface="Arial" pitchFamily="34" charset="0"/>
              <a:cs typeface="Arial" pitchFamily="34" charset="0"/>
            </a:rPr>
            <a:t>Once you've put this spreadsheet through its paces, please spend a few moments learning more about online savings accounts at my bank-review pages:</a:t>
          </a: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r>
            <a:rPr lang="en-US" sz="1100" i="0" baseline="0">
              <a:solidFill>
                <a:sysClr val="windowText" lastClr="000000"/>
              </a:solidFill>
              <a:latin typeface="Arial" pitchFamily="34" charset="0"/>
              <a:cs typeface="Arial" pitchFamily="34" charset="0"/>
            </a:rPr>
            <a:t>Regards,</a:t>
          </a: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latin typeface="Arial" pitchFamily="34" charset="0"/>
            <a:cs typeface="Arial" pitchFamily="34" charset="0"/>
          </a:endParaRPr>
        </a:p>
        <a:p>
          <a:pPr algn="l"/>
          <a:r>
            <a:rPr lang="en-US" sz="1100" i="1">
              <a:latin typeface="Arial" pitchFamily="34" charset="0"/>
              <a:cs typeface="Arial" pitchFamily="34" charset="0"/>
            </a:rPr>
            <a:t> </a:t>
          </a:r>
        </a:p>
      </xdr:txBody>
    </xdr:sp>
    <xdr:clientData/>
  </xdr:twoCellAnchor>
  <xdr:twoCellAnchor>
    <xdr:from>
      <xdr:col>1</xdr:col>
      <xdr:colOff>485775</xdr:colOff>
      <xdr:row>19</xdr:row>
      <xdr:rowOff>104775</xdr:rowOff>
    </xdr:from>
    <xdr:to>
      <xdr:col>9</xdr:col>
      <xdr:colOff>228600</xdr:colOff>
      <xdr:row>23</xdr:row>
      <xdr:rowOff>66675</xdr:rowOff>
    </xdr:to>
    <xdr:sp macro="" textlink="">
      <xdr:nvSpPr>
        <xdr:cNvPr id="3" name="Rectangle 2">
          <a:hlinkClick xmlns:r="http://schemas.openxmlformats.org/officeDocument/2006/relationships" r:id="rId1"/>
        </xdr:cNvPr>
        <xdr:cNvSpPr/>
      </xdr:nvSpPr>
      <xdr:spPr>
        <a:xfrm>
          <a:off x="1095375" y="3724275"/>
          <a:ext cx="4619625" cy="723900"/>
        </a:xfrm>
        <a:prstGeom prst="rect">
          <a:avLst/>
        </a:prstGeom>
      </xdr:spPr>
      <xdr:style>
        <a:lnRef idx="1">
          <a:schemeClr val="accent4"/>
        </a:lnRef>
        <a:fillRef idx="2">
          <a:schemeClr val="accent4"/>
        </a:fillRef>
        <a:effectRef idx="1">
          <a:schemeClr val="accent4"/>
        </a:effectRef>
        <a:fontRef idx="minor">
          <a:schemeClr val="dk1"/>
        </a:fontRef>
      </xdr:style>
      <xdr:txBody>
        <a:bodyPr rtlCol="0" anchor="ctr"/>
        <a:lstStyle/>
        <a:p>
          <a:pPr algn="ctr"/>
          <a:r>
            <a:rPr lang="en-US" sz="1100"/>
            <a:t>Visit IYM's Bank Review Pages!</a:t>
          </a:r>
        </a:p>
        <a:p>
          <a:pPr algn="ctr"/>
          <a:r>
            <a:rPr lang="en-US" sz="1100"/>
            <a:t>http://www.mdmproofing.com/iym/reviewbank.php</a:t>
          </a:r>
        </a:p>
      </xdr:txBody>
    </xdr:sp>
    <xdr:clientData/>
  </xdr:twoCellAnchor>
  <xdr:twoCellAnchor editAs="oneCell">
    <xdr:from>
      <xdr:col>1</xdr:col>
      <xdr:colOff>190500</xdr:colOff>
      <xdr:row>25</xdr:row>
      <xdr:rowOff>142875</xdr:rowOff>
    </xdr:from>
    <xdr:to>
      <xdr:col>2</xdr:col>
      <xdr:colOff>514350</xdr:colOff>
      <xdr:row>28</xdr:row>
      <xdr:rowOff>6096</xdr:rowOff>
    </xdr:to>
    <xdr:pic>
      <xdr:nvPicPr>
        <xdr:cNvPr id="4" name="Picture 3" descr="signature.png"/>
        <xdr:cNvPicPr>
          <a:picLocks noChangeAspect="1"/>
        </xdr:cNvPicPr>
      </xdr:nvPicPr>
      <xdr:blipFill>
        <a:blip xmlns:r="http://schemas.openxmlformats.org/officeDocument/2006/relationships" r:embed="rId2"/>
        <a:stretch>
          <a:fillRect/>
        </a:stretch>
      </xdr:blipFill>
      <xdr:spPr>
        <a:xfrm>
          <a:off x="800100" y="4905375"/>
          <a:ext cx="933450" cy="434721"/>
        </a:xfrm>
        <a:prstGeom prst="rect">
          <a:avLst/>
        </a:prstGeom>
      </xdr:spPr>
    </xdr:pic>
    <xdr:clientData/>
  </xdr:twoCellAnchor>
  <xdr:twoCellAnchor editAs="oneCell">
    <xdr:from>
      <xdr:col>5</xdr:col>
      <xdr:colOff>238126</xdr:colOff>
      <xdr:row>24</xdr:row>
      <xdr:rowOff>180975</xdr:rowOff>
    </xdr:from>
    <xdr:to>
      <xdr:col>9</xdr:col>
      <xdr:colOff>257176</xdr:colOff>
      <xdr:row>28</xdr:row>
      <xdr:rowOff>52981</xdr:rowOff>
    </xdr:to>
    <xdr:pic>
      <xdr:nvPicPr>
        <xdr:cNvPr id="5" name="Picture 4" descr="10475581.gif">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3286126" y="4752975"/>
          <a:ext cx="2457450" cy="6340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65024</xdr:colOff>
      <xdr:row>0</xdr:row>
      <xdr:rowOff>43402</xdr:rowOff>
    </xdr:from>
    <xdr:ext cx="5929700" cy="593304"/>
    <xdr:sp macro="" textlink="">
      <xdr:nvSpPr>
        <xdr:cNvPr id="2" name="Rectangle 1"/>
        <xdr:cNvSpPr/>
      </xdr:nvSpPr>
      <xdr:spPr>
        <a:xfrm>
          <a:off x="65024" y="43402"/>
          <a:ext cx="5929700" cy="593304"/>
        </a:xfrm>
        <a:prstGeom prst="rect">
          <a:avLst/>
        </a:prstGeom>
        <a:noFill/>
      </xdr:spPr>
      <xdr:txBody>
        <a:bodyPr wrap="none" lIns="91440" tIns="45720" rIns="91440" bIns="45720">
          <a:spAutoFit/>
        </a:bodyPr>
        <a:lstStyle/>
        <a:p>
          <a:pPr algn="ctr"/>
          <a:r>
            <a:rPr lang="en-US" sz="3200" b="1" cap="none" spc="300">
              <a:ln w="11430" cmpd="sng">
                <a:solidFill>
                  <a:schemeClr val="accent1">
                    <a:tint val="10000"/>
                  </a:schemeClr>
                </a:solidFill>
                <a:prstDash val="solid"/>
                <a:miter lim="800000"/>
              </a:ln>
              <a:gradFill>
                <a:gsLst>
                  <a:gs pos="10000">
                    <a:schemeClr val="accent1">
                      <a:tint val="83000"/>
                      <a:shade val="100000"/>
                      <a:satMod val="200000"/>
                    </a:schemeClr>
                  </a:gs>
                  <a:gs pos="75000">
                    <a:schemeClr val="accent1">
                      <a:tint val="100000"/>
                      <a:shade val="50000"/>
                      <a:satMod val="150000"/>
                    </a:schemeClr>
                  </a:gs>
                </a:gsLst>
                <a:lin ang="5400000"/>
              </a:gradFill>
              <a:effectLst>
                <a:glow rad="45500">
                  <a:schemeClr val="accent1">
                    <a:satMod val="220000"/>
                    <a:alpha val="35000"/>
                  </a:schemeClr>
                </a:glow>
              </a:effectLst>
            </a:rPr>
            <a:t>Card</a:t>
          </a:r>
          <a:r>
            <a:rPr lang="en-US" sz="3200" b="1" cap="none" spc="300" baseline="0">
              <a:ln w="11430" cmpd="sng">
                <a:solidFill>
                  <a:schemeClr val="accent1">
                    <a:tint val="10000"/>
                  </a:schemeClr>
                </a:solidFill>
                <a:prstDash val="solid"/>
                <a:miter lim="800000"/>
              </a:ln>
              <a:gradFill>
                <a:gsLst>
                  <a:gs pos="10000">
                    <a:schemeClr val="accent1">
                      <a:tint val="83000"/>
                      <a:shade val="100000"/>
                      <a:satMod val="200000"/>
                    </a:schemeClr>
                  </a:gs>
                  <a:gs pos="75000">
                    <a:schemeClr val="accent1">
                      <a:tint val="100000"/>
                      <a:shade val="50000"/>
                      <a:satMod val="150000"/>
                    </a:schemeClr>
                  </a:gs>
                </a:gsLst>
                <a:lin ang="5400000"/>
              </a:gradFill>
              <a:effectLst>
                <a:glow rad="45500">
                  <a:schemeClr val="accent1">
                    <a:satMod val="220000"/>
                    <a:alpha val="35000"/>
                  </a:schemeClr>
                </a:glow>
              </a:effectLst>
            </a:rPr>
            <a:t> Offer Comparison Tool</a:t>
          </a:r>
          <a:endParaRPr lang="en-US" sz="3200" b="1" cap="none" spc="300">
            <a:ln w="11430" cmpd="sng">
              <a:solidFill>
                <a:schemeClr val="accent1">
                  <a:tint val="10000"/>
                </a:schemeClr>
              </a:solidFill>
              <a:prstDash val="solid"/>
              <a:miter lim="800000"/>
            </a:ln>
            <a:gradFill>
              <a:gsLst>
                <a:gs pos="10000">
                  <a:schemeClr val="accent1">
                    <a:tint val="83000"/>
                    <a:shade val="100000"/>
                    <a:satMod val="200000"/>
                  </a:schemeClr>
                </a:gs>
                <a:gs pos="75000">
                  <a:schemeClr val="accent1">
                    <a:tint val="100000"/>
                    <a:shade val="50000"/>
                    <a:satMod val="150000"/>
                  </a:schemeClr>
                </a:gs>
              </a:gsLst>
              <a:lin ang="5400000"/>
            </a:gradFill>
            <a:effectLst>
              <a:glow rad="45500">
                <a:schemeClr val="accent1">
                  <a:satMod val="220000"/>
                  <a:alpha val="35000"/>
                </a:schemeClr>
              </a:glow>
            </a:effectLst>
          </a:endParaRPr>
        </a:p>
      </xdr:txBody>
    </xdr:sp>
    <xdr:clientData/>
  </xdr:oneCellAnchor>
  <xdr:twoCellAnchor>
    <xdr:from>
      <xdr:col>0</xdr:col>
      <xdr:colOff>123825</xdr:colOff>
      <xdr:row>13</xdr:row>
      <xdr:rowOff>123825</xdr:rowOff>
    </xdr:from>
    <xdr:to>
      <xdr:col>8</xdr:col>
      <xdr:colOff>171450</xdr:colOff>
      <xdr:row>19</xdr:row>
      <xdr:rowOff>180975</xdr:rowOff>
    </xdr:to>
    <xdr:sp macro="" textlink="">
      <xdr:nvSpPr>
        <xdr:cNvPr id="3" name="Rounded Rectangle 2"/>
        <xdr:cNvSpPr/>
      </xdr:nvSpPr>
      <xdr:spPr>
        <a:xfrm>
          <a:off x="123825" y="2600325"/>
          <a:ext cx="6381750" cy="1209675"/>
        </a:xfrm>
        <a:prstGeom prst="roundRect">
          <a:avLst/>
        </a:prstGeom>
        <a:solidFill>
          <a:schemeClr val="accent3">
            <a:alpha val="21000"/>
          </a:schemeClr>
        </a:solidFill>
        <a:ln w="12700">
          <a:solidFill>
            <a:schemeClr val="accent3">
              <a:lumMod val="50000"/>
            </a:schemeClr>
          </a:solidFill>
        </a:ln>
        <a:scene3d>
          <a:camera prst="orthographicFront"/>
          <a:lightRig rig="threePt" dir="t"/>
        </a:scene3d>
        <a:sp3d>
          <a:bevelT prst="relaxedInset"/>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1104900</xdr:colOff>
      <xdr:row>21</xdr:row>
      <xdr:rowOff>47625</xdr:rowOff>
    </xdr:from>
    <xdr:to>
      <xdr:col>7</xdr:col>
      <xdr:colOff>228600</xdr:colOff>
      <xdr:row>24</xdr:row>
      <xdr:rowOff>19050</xdr:rowOff>
    </xdr:to>
    <xdr:sp macro="" textlink="">
      <xdr:nvSpPr>
        <xdr:cNvPr id="4" name="Rectangle 3">
          <a:hlinkClick xmlns:r="http://schemas.openxmlformats.org/officeDocument/2006/relationships" r:id="rId1"/>
        </xdr:cNvPr>
        <xdr:cNvSpPr/>
      </xdr:nvSpPr>
      <xdr:spPr>
        <a:xfrm>
          <a:off x="1323975" y="4057650"/>
          <a:ext cx="3867150" cy="542925"/>
        </a:xfrm>
        <a:prstGeom prst="rect">
          <a:avLst/>
        </a:prstGeom>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en-US" sz="1100"/>
            <a:t>More spreadsheets at:  http://www.moneyspot.org/</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sheetPr>
  <dimension ref="A1:K31"/>
  <sheetViews>
    <sheetView showRowColHeaders="0" tabSelected="1" workbookViewId="0">
      <selection activeCell="A31" sqref="A31"/>
    </sheetView>
  </sheetViews>
  <sheetFormatPr defaultColWidth="0" defaultRowHeight="15" customHeight="1" zeroHeight="1"/>
  <cols>
    <col min="1" max="11" width="9.140625" style="34" customWidth="1"/>
    <col min="12" max="16384" width="9.140625" style="34" hidden="1"/>
  </cols>
  <sheetData>
    <row r="1" spans="2:2"/>
    <row r="2" spans="2:2">
      <c r="B2" s="35"/>
    </row>
    <row r="3" spans="2:2"/>
    <row r="4" spans="2:2"/>
    <row r="5" spans="2:2"/>
    <row r="6" spans="2:2"/>
    <row r="7" spans="2:2"/>
    <row r="8" spans="2:2"/>
    <row r="9" spans="2:2"/>
    <row r="10" spans="2:2"/>
    <row r="11" spans="2:2"/>
    <row r="12" spans="2:2"/>
    <row r="13" spans="2:2"/>
    <row r="14" spans="2:2"/>
    <row r="15" spans="2:2"/>
    <row r="16" spans="2:2"/>
    <row r="17"/>
    <row r="18"/>
    <row r="19"/>
    <row r="20"/>
    <row r="21"/>
    <row r="22"/>
    <row r="23"/>
    <row r="24"/>
    <row r="25"/>
    <row r="26"/>
    <row r="27"/>
    <row r="28"/>
    <row r="29"/>
    <row r="30"/>
    <row r="31"/>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O40"/>
  <sheetViews>
    <sheetView showRowColHeaders="0" workbookViewId="0">
      <selection activeCell="E6" sqref="E6"/>
    </sheetView>
  </sheetViews>
  <sheetFormatPr defaultColWidth="0" defaultRowHeight="15"/>
  <cols>
    <col min="1" max="1" width="3.28515625" customWidth="1"/>
    <col min="2" max="2" width="36.42578125" customWidth="1"/>
    <col min="3" max="3" width="1.85546875" customWidth="1"/>
    <col min="4" max="4" width="2.28515625" style="1" customWidth="1"/>
    <col min="5" max="5" width="17.7109375" customWidth="1"/>
    <col min="6" max="6" width="2.140625" customWidth="1"/>
    <col min="7" max="7" width="10.7109375" customWidth="1"/>
    <col min="8" max="8" width="12.7109375" bestFit="1" customWidth="1"/>
    <col min="9" max="9" width="4.140625" customWidth="1"/>
    <col min="10" max="10" width="12.85546875" bestFit="1" customWidth="1"/>
    <col min="11" max="13" width="10.7109375" customWidth="1"/>
    <col min="14" max="14" width="9.140625" customWidth="1"/>
    <col min="15" max="15" width="0" hidden="1" customWidth="1"/>
    <col min="16" max="16384" width="9.140625" hidden="1"/>
  </cols>
  <sheetData>
    <row r="1" spans="1:15">
      <c r="A1" s="2"/>
      <c r="B1" s="2"/>
      <c r="C1" s="2"/>
      <c r="D1" s="3"/>
      <c r="E1" s="2"/>
      <c r="F1" s="2"/>
      <c r="G1" s="2"/>
      <c r="H1" s="2"/>
      <c r="I1" s="2"/>
      <c r="J1" s="2"/>
      <c r="K1" s="2"/>
      <c r="L1" s="2"/>
      <c r="M1" s="2"/>
      <c r="N1" s="2"/>
    </row>
    <row r="2" spans="1:15">
      <c r="A2" s="2"/>
      <c r="B2" s="2"/>
      <c r="C2" s="2"/>
      <c r="D2" s="3"/>
      <c r="E2" s="2"/>
      <c r="F2" s="2"/>
      <c r="G2" s="2"/>
      <c r="H2" s="2"/>
      <c r="I2" s="2"/>
      <c r="J2" s="2"/>
      <c r="K2" s="2"/>
      <c r="L2" s="2"/>
      <c r="M2" s="2"/>
      <c r="N2" s="2"/>
      <c r="O2" t="s">
        <v>32</v>
      </c>
    </row>
    <row r="3" spans="1:15">
      <c r="A3" s="2"/>
      <c r="B3" s="2"/>
      <c r="C3" s="2"/>
      <c r="D3" s="3"/>
      <c r="E3" s="2"/>
      <c r="F3" s="2"/>
      <c r="G3" s="2"/>
      <c r="H3" s="2"/>
      <c r="I3" s="2"/>
      <c r="J3" s="2"/>
      <c r="K3" s="2"/>
      <c r="L3" s="2"/>
      <c r="M3" s="2"/>
      <c r="N3" s="2"/>
      <c r="O3" t="s">
        <v>33</v>
      </c>
    </row>
    <row r="4" spans="1:15">
      <c r="A4" s="2"/>
      <c r="B4" s="4"/>
      <c r="C4" s="4"/>
      <c r="D4" s="5"/>
      <c r="E4" s="4"/>
      <c r="F4" s="4"/>
      <c r="G4" s="4"/>
      <c r="H4" s="4"/>
      <c r="I4" s="4"/>
      <c r="J4" s="6"/>
      <c r="K4" s="7"/>
      <c r="L4" s="7" t="s">
        <v>6</v>
      </c>
      <c r="M4" s="4"/>
      <c r="N4" s="4"/>
      <c r="O4" s="28">
        <f>SUM(E8*E10)</f>
        <v>114</v>
      </c>
    </row>
    <row r="5" spans="1:15">
      <c r="A5" s="2"/>
      <c r="B5" s="4"/>
      <c r="C5" s="4"/>
      <c r="D5" s="5"/>
      <c r="E5" s="4"/>
      <c r="F5" s="4"/>
      <c r="G5" s="4"/>
      <c r="H5" s="4"/>
      <c r="I5" s="4"/>
      <c r="J5" s="6"/>
      <c r="K5" s="7" t="s">
        <v>5</v>
      </c>
      <c r="L5" s="7" t="s">
        <v>7</v>
      </c>
      <c r="M5" s="4"/>
      <c r="N5" s="4"/>
      <c r="O5" s="29">
        <f>IF(AND((E11="Yes"),(O4&gt;E12)),E12,O4)</f>
        <v>114</v>
      </c>
    </row>
    <row r="6" spans="1:15">
      <c r="A6" s="2"/>
      <c r="B6" s="6" t="s">
        <v>0</v>
      </c>
      <c r="C6" s="4"/>
      <c r="D6" s="16">
        <v>1</v>
      </c>
      <c r="E6" s="25">
        <v>8870</v>
      </c>
      <c r="F6" s="30"/>
      <c r="G6" s="4"/>
      <c r="H6" s="4"/>
      <c r="I6" s="4"/>
      <c r="J6" s="6" t="s">
        <v>3</v>
      </c>
      <c r="K6" s="23">
        <v>0</v>
      </c>
      <c r="L6" s="24">
        <v>6</v>
      </c>
      <c r="M6" s="8">
        <f>SUM(K6/12)</f>
        <v>0</v>
      </c>
      <c r="N6" s="4"/>
      <c r="O6" s="29">
        <f>SUM((E6+E8+G10)*0.025)</f>
        <v>319.60000000000002</v>
      </c>
    </row>
    <row r="7" spans="1:15">
      <c r="A7" s="2"/>
      <c r="B7" s="6" t="s">
        <v>1</v>
      </c>
      <c r="C7" s="4"/>
      <c r="D7" s="16">
        <v>2</v>
      </c>
      <c r="E7" s="26">
        <v>0.14990000000000001</v>
      </c>
      <c r="F7" s="31"/>
      <c r="G7" s="8">
        <f>SUM(E7/12)</f>
        <v>1.2491666666666667E-2</v>
      </c>
      <c r="H7" s="8"/>
      <c r="I7" s="4"/>
      <c r="J7" s="6" t="s">
        <v>4</v>
      </c>
      <c r="K7" s="23">
        <v>6.9900000000000004E-2</v>
      </c>
      <c r="L7" s="24">
        <v>1000</v>
      </c>
      <c r="M7" s="8">
        <f>SUM(K7/12)</f>
        <v>5.8250000000000003E-3</v>
      </c>
      <c r="N7" s="4"/>
    </row>
    <row r="8" spans="1:15">
      <c r="A8" s="2"/>
      <c r="B8" s="6" t="s">
        <v>2</v>
      </c>
      <c r="C8" s="4"/>
      <c r="D8" s="16">
        <v>3</v>
      </c>
      <c r="E8" s="25">
        <v>3800</v>
      </c>
      <c r="F8" s="30"/>
      <c r="G8" s="4"/>
      <c r="H8" s="4"/>
      <c r="I8" s="4"/>
      <c r="J8" s="4"/>
      <c r="K8" s="4"/>
      <c r="L8" s="4"/>
      <c r="M8" s="4"/>
      <c r="N8" s="4"/>
    </row>
    <row r="9" spans="1:15">
      <c r="A9" s="2"/>
      <c r="B9" s="6" t="s">
        <v>34</v>
      </c>
      <c r="C9" s="4"/>
      <c r="D9" s="16">
        <v>4</v>
      </c>
      <c r="E9" s="25">
        <v>1500</v>
      </c>
      <c r="F9" s="30"/>
      <c r="G9" s="16"/>
      <c r="H9" s="5"/>
      <c r="I9" s="4"/>
      <c r="J9" s="4"/>
      <c r="K9" s="4"/>
      <c r="L9" s="4"/>
      <c r="M9" s="4"/>
      <c r="N9" s="4"/>
    </row>
    <row r="10" spans="1:15">
      <c r="A10" s="2"/>
      <c r="B10" s="6" t="s">
        <v>8</v>
      </c>
      <c r="C10" s="4"/>
      <c r="D10" s="16">
        <v>5</v>
      </c>
      <c r="E10" s="26">
        <v>0.03</v>
      </c>
      <c r="F10" s="31"/>
      <c r="G10" s="17">
        <f>O5</f>
        <v>114</v>
      </c>
      <c r="H10" s="9"/>
      <c r="I10" s="4"/>
      <c r="J10" s="4"/>
      <c r="K10" s="4"/>
      <c r="L10" s="4"/>
      <c r="M10" s="4"/>
      <c r="N10" s="4"/>
    </row>
    <row r="11" spans="1:15">
      <c r="A11" s="2"/>
      <c r="B11" s="6" t="s">
        <v>35</v>
      </c>
      <c r="C11" s="4"/>
      <c r="D11" s="16">
        <v>6</v>
      </c>
      <c r="E11" s="27" t="s">
        <v>33</v>
      </c>
      <c r="F11" s="32"/>
      <c r="G11" s="17"/>
      <c r="H11" s="9"/>
      <c r="I11" s="4"/>
      <c r="J11" s="4"/>
      <c r="K11" s="4"/>
      <c r="L11" s="4"/>
      <c r="M11" s="4"/>
      <c r="N11" s="4"/>
    </row>
    <row r="12" spans="1:15">
      <c r="A12" s="2"/>
      <c r="B12" s="6" t="s">
        <v>31</v>
      </c>
      <c r="C12" s="4"/>
      <c r="D12" s="16">
        <v>7</v>
      </c>
      <c r="E12" s="25">
        <v>0</v>
      </c>
      <c r="F12" s="30"/>
      <c r="G12" s="17"/>
      <c r="H12" s="9"/>
      <c r="I12" s="4"/>
      <c r="J12" s="4"/>
      <c r="K12" s="4"/>
      <c r="L12" s="4"/>
      <c r="M12" s="4"/>
      <c r="N12" s="4"/>
    </row>
    <row r="13" spans="1:15">
      <c r="A13" s="2"/>
      <c r="B13" s="4"/>
      <c r="C13" s="4"/>
      <c r="D13" s="5"/>
      <c r="E13" s="4"/>
      <c r="F13" s="4"/>
      <c r="G13" s="4"/>
      <c r="H13" s="4"/>
      <c r="I13" s="4"/>
      <c r="J13" s="4"/>
      <c r="K13" s="4"/>
      <c r="L13" s="4"/>
      <c r="M13" s="4"/>
      <c r="N13" s="4"/>
    </row>
    <row r="14" spans="1:15">
      <c r="A14" s="2"/>
      <c r="B14" s="4"/>
      <c r="C14" s="4"/>
      <c r="D14" s="5"/>
      <c r="E14" s="4"/>
      <c r="F14" s="4"/>
      <c r="G14" s="4"/>
      <c r="H14" s="4"/>
      <c r="I14" s="4"/>
      <c r="J14" s="4"/>
      <c r="K14" s="4"/>
      <c r="L14" s="4"/>
      <c r="M14" s="4"/>
      <c r="N14" s="4"/>
    </row>
    <row r="15" spans="1:15">
      <c r="A15" s="2"/>
      <c r="B15" s="6"/>
      <c r="C15" s="6"/>
      <c r="D15" s="10"/>
      <c r="E15" s="7" t="s">
        <v>26</v>
      </c>
      <c r="F15" s="7"/>
      <c r="G15" s="7" t="s">
        <v>28</v>
      </c>
      <c r="H15" s="7"/>
      <c r="I15" s="4"/>
      <c r="J15" s="4"/>
      <c r="K15" s="4"/>
      <c r="L15" s="4"/>
      <c r="M15" s="4"/>
      <c r="N15" s="4"/>
    </row>
    <row r="16" spans="1:15" ht="15.75" thickBot="1">
      <c r="A16" s="2"/>
      <c r="B16" s="6"/>
      <c r="C16" s="6"/>
      <c r="D16" s="10"/>
      <c r="E16" s="33" t="s">
        <v>27</v>
      </c>
      <c r="F16" s="7"/>
      <c r="G16" s="33" t="s">
        <v>29</v>
      </c>
      <c r="H16" s="7"/>
      <c r="I16" s="6"/>
      <c r="J16" s="4"/>
      <c r="K16" s="4"/>
      <c r="L16" s="4"/>
      <c r="M16" s="4"/>
      <c r="N16" s="4"/>
    </row>
    <row r="17" spans="1:14">
      <c r="A17" s="2"/>
      <c r="B17" s="6" t="s">
        <v>3</v>
      </c>
      <c r="C17" s="4"/>
      <c r="D17" s="5"/>
      <c r="E17" s="11">
        <f>'Offer #1'!G2</f>
        <v>831.43134201630255</v>
      </c>
      <c r="F17" s="11"/>
      <c r="G17" s="12">
        <f>'Offer #1'!G3</f>
        <v>10</v>
      </c>
      <c r="H17" s="12" t="str">
        <f t="shared" ref="H17:H18" si="0">IF((E17=$I$19),"(Best Choice)","")</f>
        <v/>
      </c>
      <c r="I17" s="13"/>
      <c r="J17" s="4"/>
      <c r="K17" s="4"/>
      <c r="L17" s="4"/>
      <c r="M17" s="4"/>
      <c r="N17" s="4"/>
    </row>
    <row r="18" spans="1:14">
      <c r="A18" s="2"/>
      <c r="B18" s="6" t="s">
        <v>4</v>
      </c>
      <c r="C18" s="4"/>
      <c r="D18" s="5"/>
      <c r="E18" s="11">
        <f>'Offer #2'!G2</f>
        <v>877.82574774434192</v>
      </c>
      <c r="F18" s="11"/>
      <c r="G18" s="12">
        <f>'Offer #2'!G3</f>
        <v>10</v>
      </c>
      <c r="H18" s="12" t="str">
        <f t="shared" si="0"/>
        <v/>
      </c>
      <c r="I18" s="13"/>
      <c r="J18" s="4"/>
      <c r="K18" s="4"/>
      <c r="L18" s="4"/>
      <c r="M18" s="4"/>
      <c r="N18" s="4"/>
    </row>
    <row r="19" spans="1:14">
      <c r="A19" s="2"/>
      <c r="B19" s="6" t="s">
        <v>30</v>
      </c>
      <c r="C19" s="4"/>
      <c r="D19" s="5"/>
      <c r="E19" s="14">
        <f>'No Offer Used'!G2</f>
        <v>803.12808279626756</v>
      </c>
      <c r="F19" s="14"/>
      <c r="G19" s="12">
        <f>'No Offer Used'!G3</f>
        <v>9</v>
      </c>
      <c r="H19" s="12" t="str">
        <f>IF((E19=$I$19),"(Best Choice)","")</f>
        <v>(Best Choice)</v>
      </c>
      <c r="I19" s="15">
        <f>MIN(E17:E19)</f>
        <v>803.12808279626756</v>
      </c>
      <c r="J19" s="4"/>
      <c r="K19" s="4"/>
      <c r="L19" s="4"/>
      <c r="M19" s="4"/>
      <c r="N19" s="4"/>
    </row>
    <row r="20" spans="1:14">
      <c r="A20" s="2"/>
      <c r="B20" s="4"/>
      <c r="C20" s="4"/>
      <c r="D20" s="5"/>
      <c r="E20" s="4"/>
      <c r="F20" s="4"/>
      <c r="G20" s="4"/>
      <c r="H20" s="4"/>
      <c r="I20" s="4"/>
      <c r="J20" s="4"/>
      <c r="K20" s="4"/>
      <c r="L20" s="4"/>
      <c r="M20" s="4"/>
      <c r="N20" s="4"/>
    </row>
    <row r="21" spans="1:14">
      <c r="A21" s="2"/>
      <c r="B21" s="4"/>
      <c r="C21" s="4"/>
      <c r="D21" s="5"/>
      <c r="E21" s="4"/>
      <c r="F21" s="4"/>
      <c r="G21" s="4"/>
      <c r="H21" s="4"/>
      <c r="I21" s="4"/>
      <c r="J21" s="4"/>
      <c r="K21" s="4"/>
      <c r="L21" s="4"/>
      <c r="M21" s="4"/>
      <c r="N21" s="4"/>
    </row>
    <row r="22" spans="1:14">
      <c r="A22" s="2"/>
      <c r="B22" s="2"/>
      <c r="C22" s="2"/>
      <c r="D22" s="3"/>
      <c r="E22" s="2"/>
      <c r="F22" s="2"/>
      <c r="G22" s="2"/>
      <c r="H22" s="2"/>
      <c r="I22" s="2"/>
      <c r="J22" s="2"/>
      <c r="K22" s="2"/>
      <c r="L22" s="2"/>
      <c r="M22" s="2"/>
      <c r="N22" s="2"/>
    </row>
    <row r="23" spans="1:14">
      <c r="A23" s="2"/>
      <c r="B23" s="2"/>
      <c r="C23" s="2"/>
      <c r="D23" s="3"/>
      <c r="E23" s="2"/>
      <c r="F23" s="2"/>
      <c r="G23" s="2"/>
      <c r="H23" s="2"/>
      <c r="I23" s="2"/>
      <c r="J23" s="2"/>
      <c r="K23" s="2"/>
      <c r="L23" s="2"/>
      <c r="M23" s="2"/>
      <c r="N23" s="2"/>
    </row>
    <row r="24" spans="1:14">
      <c r="A24" s="36"/>
      <c r="B24" s="36"/>
      <c r="C24" s="36"/>
      <c r="D24" s="37"/>
      <c r="E24" s="36"/>
      <c r="F24" s="36"/>
      <c r="G24" s="36"/>
      <c r="H24" s="36"/>
      <c r="I24" s="36"/>
      <c r="J24" s="36"/>
      <c r="K24" s="36"/>
      <c r="L24" s="36"/>
      <c r="M24" s="36"/>
      <c r="N24" s="36"/>
    </row>
    <row r="25" spans="1:14">
      <c r="A25" s="36"/>
      <c r="B25" s="36"/>
      <c r="C25" s="36"/>
      <c r="D25" s="37"/>
      <c r="E25" s="36"/>
      <c r="F25" s="36"/>
      <c r="G25" s="36"/>
      <c r="H25" s="36"/>
      <c r="I25" s="36"/>
      <c r="J25" s="36"/>
      <c r="K25" s="36"/>
      <c r="L25" s="36"/>
      <c r="M25" s="36"/>
      <c r="N25" s="36"/>
    </row>
    <row r="26" spans="1:14">
      <c r="A26" s="36"/>
      <c r="B26" s="36"/>
      <c r="C26" s="36"/>
      <c r="D26" s="37"/>
      <c r="E26" s="36"/>
      <c r="F26" s="36"/>
      <c r="G26" s="36"/>
      <c r="H26" s="36"/>
      <c r="I26" s="36"/>
      <c r="J26" s="36"/>
      <c r="K26" s="36"/>
      <c r="L26" s="36"/>
      <c r="M26" s="36"/>
      <c r="N26" s="36"/>
    </row>
    <row r="27" spans="1:14">
      <c r="A27" s="36"/>
      <c r="B27" s="36"/>
      <c r="C27" s="36"/>
      <c r="D27" s="37"/>
      <c r="E27" s="36"/>
      <c r="F27" s="36"/>
      <c r="G27" s="36"/>
      <c r="H27" s="36"/>
      <c r="I27" s="36"/>
      <c r="J27" s="36"/>
      <c r="K27" s="36"/>
      <c r="L27" s="36"/>
      <c r="M27" s="36"/>
      <c r="N27" s="36"/>
    </row>
    <row r="28" spans="1:14">
      <c r="A28" s="36"/>
      <c r="B28" s="36"/>
      <c r="C28" s="36"/>
      <c r="D28" s="37"/>
      <c r="E28" s="36"/>
      <c r="F28" s="36"/>
      <c r="G28" s="36"/>
      <c r="H28" s="36"/>
      <c r="I28" s="36"/>
      <c r="J28" s="36"/>
      <c r="K28" s="36"/>
      <c r="L28" s="36"/>
      <c r="M28" s="36"/>
      <c r="N28" s="36"/>
    </row>
    <row r="29" spans="1:14">
      <c r="A29" s="36"/>
      <c r="B29" s="36"/>
      <c r="C29" s="36"/>
      <c r="D29" s="37"/>
      <c r="E29" s="36"/>
      <c r="F29" s="36"/>
      <c r="G29" s="36"/>
      <c r="H29" s="36"/>
      <c r="I29" s="36"/>
      <c r="J29" s="36"/>
      <c r="K29" s="36"/>
      <c r="L29" s="36"/>
      <c r="M29" s="36"/>
      <c r="N29" s="36"/>
    </row>
    <row r="30" spans="1:14">
      <c r="A30" s="36"/>
      <c r="B30" s="36"/>
      <c r="C30" s="36"/>
      <c r="D30" s="37"/>
      <c r="E30" s="36"/>
      <c r="F30" s="36"/>
      <c r="G30" s="36"/>
      <c r="H30" s="36"/>
      <c r="I30" s="36"/>
      <c r="J30" s="36"/>
      <c r="K30" s="36"/>
      <c r="L30" s="36"/>
      <c r="M30" s="36"/>
      <c r="N30" s="36"/>
    </row>
    <row r="31" spans="1:14">
      <c r="A31" s="36"/>
      <c r="B31" s="36"/>
      <c r="C31" s="36"/>
      <c r="D31" s="37"/>
      <c r="E31" s="36"/>
      <c r="F31" s="36"/>
      <c r="G31" s="36"/>
      <c r="H31" s="36"/>
      <c r="I31" s="36"/>
      <c r="J31" s="36"/>
      <c r="K31" s="36"/>
      <c r="L31" s="36"/>
      <c r="M31" s="36"/>
      <c r="N31" s="36"/>
    </row>
    <row r="32" spans="1:14">
      <c r="A32" s="36"/>
      <c r="B32" s="36"/>
      <c r="C32" s="36"/>
      <c r="D32" s="37"/>
      <c r="E32" s="36"/>
      <c r="F32" s="36"/>
      <c r="G32" s="36"/>
      <c r="H32" s="36"/>
      <c r="I32" s="36"/>
      <c r="J32" s="36"/>
      <c r="K32" s="36"/>
      <c r="L32" s="36"/>
      <c r="M32" s="36"/>
      <c r="N32" s="36"/>
    </row>
    <row r="33" spans="1:14">
      <c r="A33" s="36"/>
      <c r="B33" s="36"/>
      <c r="C33" s="36"/>
      <c r="D33" s="37"/>
      <c r="E33" s="36"/>
      <c r="F33" s="36"/>
      <c r="G33" s="36"/>
      <c r="H33" s="36"/>
      <c r="I33" s="36"/>
      <c r="J33" s="36"/>
      <c r="K33" s="36"/>
      <c r="L33" s="36"/>
      <c r="M33" s="36"/>
      <c r="N33" s="36"/>
    </row>
    <row r="34" spans="1:14">
      <c r="A34" s="36"/>
      <c r="B34" s="36"/>
      <c r="C34" s="36"/>
      <c r="D34" s="37"/>
      <c r="E34" s="36"/>
      <c r="F34" s="36"/>
      <c r="G34" s="36"/>
      <c r="H34" s="36"/>
      <c r="I34" s="36"/>
      <c r="J34" s="36"/>
      <c r="K34" s="36"/>
      <c r="L34" s="36"/>
      <c r="M34" s="36"/>
      <c r="N34" s="36"/>
    </row>
    <row r="35" spans="1:14">
      <c r="A35" s="36"/>
      <c r="B35" s="36"/>
      <c r="C35" s="36"/>
      <c r="D35" s="37"/>
      <c r="E35" s="36"/>
      <c r="F35" s="36"/>
      <c r="G35" s="36"/>
      <c r="H35" s="36"/>
      <c r="I35" s="36"/>
      <c r="J35" s="36"/>
      <c r="K35" s="36"/>
      <c r="L35" s="36"/>
      <c r="M35" s="36"/>
      <c r="N35" s="36"/>
    </row>
    <row r="36" spans="1:14">
      <c r="A36" s="36"/>
      <c r="B36" s="36"/>
      <c r="C36" s="36"/>
      <c r="D36" s="37"/>
      <c r="E36" s="36"/>
      <c r="F36" s="36"/>
      <c r="G36" s="36"/>
      <c r="H36" s="36"/>
      <c r="I36" s="36"/>
      <c r="J36" s="36"/>
      <c r="K36" s="36"/>
      <c r="L36" s="36"/>
      <c r="M36" s="36"/>
      <c r="N36" s="36"/>
    </row>
    <row r="37" spans="1:14">
      <c r="A37" s="36"/>
      <c r="B37" s="36"/>
      <c r="C37" s="36"/>
      <c r="D37" s="37"/>
      <c r="E37" s="36"/>
      <c r="F37" s="36"/>
      <c r="G37" s="36"/>
      <c r="H37" s="36"/>
      <c r="I37" s="36"/>
      <c r="J37" s="36"/>
      <c r="K37" s="36"/>
      <c r="L37" s="36"/>
      <c r="M37" s="36"/>
      <c r="N37" s="36"/>
    </row>
    <row r="38" spans="1:14">
      <c r="A38" s="36"/>
      <c r="B38" s="36"/>
      <c r="C38" s="36"/>
      <c r="D38" s="37"/>
      <c r="E38" s="36"/>
      <c r="F38" s="36"/>
      <c r="G38" s="36"/>
      <c r="H38" s="36"/>
      <c r="I38" s="36"/>
      <c r="J38" s="36"/>
      <c r="K38" s="36"/>
      <c r="L38" s="36"/>
      <c r="M38" s="36"/>
      <c r="N38" s="36"/>
    </row>
    <row r="39" spans="1:14">
      <c r="A39" s="36"/>
      <c r="B39" s="36"/>
      <c r="C39" s="36"/>
      <c r="D39" s="37"/>
      <c r="E39" s="36"/>
      <c r="F39" s="36"/>
      <c r="G39" s="36"/>
      <c r="H39" s="36"/>
      <c r="I39" s="36"/>
      <c r="J39" s="36"/>
      <c r="K39" s="36"/>
      <c r="L39" s="36"/>
      <c r="M39" s="36"/>
      <c r="N39" s="36"/>
    </row>
    <row r="40" spans="1:14">
      <c r="A40" s="36"/>
      <c r="B40" s="36"/>
      <c r="C40" s="36"/>
      <c r="D40" s="37"/>
      <c r="E40" s="36"/>
      <c r="F40" s="36"/>
      <c r="G40" s="36"/>
      <c r="H40" s="36"/>
      <c r="I40" s="36"/>
      <c r="J40" s="36"/>
      <c r="K40" s="36"/>
      <c r="L40" s="36"/>
      <c r="M40" s="36"/>
      <c r="N40" s="36"/>
    </row>
  </sheetData>
  <sheetProtection sheet="1" objects="1" scenarios="1" selectLockedCells="1"/>
  <conditionalFormatting sqref="B17:H19">
    <cfRule type="expression" dxfId="0" priority="1">
      <formula>$E17=$I$19</formula>
    </cfRule>
  </conditionalFormatting>
  <dataValidations count="1">
    <dataValidation type="list" allowBlank="1" showInputMessage="1" showErrorMessage="1" sqref="E11:F11">
      <formula1>$O$2:$O$3</formula1>
    </dataValidation>
  </dataValidation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dimension ref="B2:M127"/>
  <sheetViews>
    <sheetView showRowColHeaders="0" workbookViewId="0">
      <pane ySplit="7" topLeftCell="A8" activePane="bottomLeft" state="frozen"/>
      <selection pane="bottomLeft"/>
    </sheetView>
  </sheetViews>
  <sheetFormatPr defaultRowHeight="12.75"/>
  <cols>
    <col min="1" max="1" width="1.42578125" style="4" customWidth="1"/>
    <col min="2" max="2" width="9.140625" style="12"/>
    <col min="3" max="3" width="11.5703125" style="4" bestFit="1" customWidth="1"/>
    <col min="4" max="4" width="12.7109375" style="4" customWidth="1"/>
    <col min="5" max="5" width="10.5703125" style="4" bestFit="1" customWidth="1"/>
    <col min="6" max="6" width="24.7109375" style="4" bestFit="1" customWidth="1"/>
    <col min="7" max="7" width="10.7109375" style="4" customWidth="1"/>
    <col min="8" max="8" width="10.5703125" style="4" bestFit="1" customWidth="1"/>
    <col min="9" max="9" width="12.7109375" style="4" customWidth="1"/>
    <col min="10" max="10" width="10.5703125" style="4" bestFit="1" customWidth="1"/>
    <col min="11" max="11" width="17.7109375" style="4" customWidth="1"/>
    <col min="12" max="12" width="9.140625" style="12"/>
    <col min="13" max="13" width="17.7109375" style="4" customWidth="1"/>
    <col min="14" max="16384" width="9.140625" style="4"/>
  </cols>
  <sheetData>
    <row r="2" spans="2:13">
      <c r="C2" s="6" t="s">
        <v>17</v>
      </c>
      <c r="D2" s="14">
        <f>Inputs!E9</f>
        <v>1500</v>
      </c>
      <c r="F2" s="6" t="s">
        <v>24</v>
      </c>
      <c r="G2" s="14">
        <f>SUM(D8:D2000)+SUM(I8:I2000)+(Inputs!E8*Inputs!E10)</f>
        <v>831.43134201630255</v>
      </c>
    </row>
    <row r="3" spans="2:13">
      <c r="C3" s="6" t="s">
        <v>22</v>
      </c>
      <c r="D3" s="18">
        <f>Inputs!L6</f>
        <v>6</v>
      </c>
      <c r="F3" s="6" t="s">
        <v>23</v>
      </c>
      <c r="G3" s="12">
        <f>VLOOKUP(0,K8:L127,2,FALSE)</f>
        <v>10</v>
      </c>
    </row>
    <row r="5" spans="2:13" s="7" customFormat="1">
      <c r="C5" s="19" t="s">
        <v>16</v>
      </c>
      <c r="D5" s="19"/>
      <c r="E5" s="19"/>
      <c r="F5" s="19"/>
      <c r="H5" s="20" t="s">
        <v>19</v>
      </c>
      <c r="I5" s="20"/>
      <c r="J5" s="20"/>
      <c r="K5" s="20"/>
      <c r="M5" s="7" t="s">
        <v>20</v>
      </c>
    </row>
    <row r="6" spans="2:13" s="7" customFormat="1">
      <c r="C6" s="19" t="s">
        <v>10</v>
      </c>
      <c r="D6" s="19" t="s">
        <v>12</v>
      </c>
      <c r="E6" s="19" t="s">
        <v>14</v>
      </c>
      <c r="F6" s="19" t="s">
        <v>18</v>
      </c>
      <c r="H6" s="20" t="s">
        <v>10</v>
      </c>
      <c r="I6" s="20" t="s">
        <v>12</v>
      </c>
      <c r="J6" s="20" t="s">
        <v>14</v>
      </c>
      <c r="K6" s="20" t="s">
        <v>18</v>
      </c>
      <c r="M6" s="7" t="s">
        <v>21</v>
      </c>
    </row>
    <row r="7" spans="2:13" s="7" customFormat="1">
      <c r="B7" s="7" t="s">
        <v>9</v>
      </c>
      <c r="C7" s="19" t="s">
        <v>11</v>
      </c>
      <c r="D7" s="19" t="s">
        <v>13</v>
      </c>
      <c r="E7" s="19" t="s">
        <v>15</v>
      </c>
      <c r="F7" s="19" t="s">
        <v>11</v>
      </c>
      <c r="H7" s="20" t="s">
        <v>11</v>
      </c>
      <c r="I7" s="20" t="s">
        <v>13</v>
      </c>
      <c r="J7" s="20" t="s">
        <v>15</v>
      </c>
      <c r="K7" s="20" t="s">
        <v>11</v>
      </c>
      <c r="L7" s="7" t="s">
        <v>9</v>
      </c>
      <c r="M7" s="7" t="s">
        <v>11</v>
      </c>
    </row>
    <row r="8" spans="2:13">
      <c r="B8" s="12">
        <v>1</v>
      </c>
      <c r="C8" s="14">
        <f>SUM(Inputs!E8+Inputs!G10)</f>
        <v>3914</v>
      </c>
      <c r="D8" s="14">
        <f>IF((B8&lt;$D$3+1),SUM(C8*Inputs!$M$6),SUM(C8*Inputs!$G$7))</f>
        <v>0</v>
      </c>
      <c r="E8" s="13">
        <f t="shared" ref="E8:E31" si="0">IF(((C8+D8)&gt;$D$2),$D$2,SUM(C8+D8))</f>
        <v>1500</v>
      </c>
      <c r="F8" s="13">
        <f>IF((E8&gt;=C8),0,SUM(C8+D8-E8))</f>
        <v>2414</v>
      </c>
      <c r="H8" s="14">
        <f>Inputs!E6</f>
        <v>8870</v>
      </c>
      <c r="I8" s="14">
        <f>SUM(H8*Inputs!$G$7)</f>
        <v>110.80108333333334</v>
      </c>
      <c r="J8" s="14">
        <f t="shared" ref="J8:J20" si="1">IF(((H8+I8)&gt;($D$2-E8)),($D$2-E8),SUM(H8+I8))</f>
        <v>0</v>
      </c>
      <c r="K8" s="14">
        <f>SUM(H8+I8-J8)</f>
        <v>8980.8010833333337</v>
      </c>
      <c r="L8" s="12">
        <f>B8</f>
        <v>1</v>
      </c>
      <c r="M8" s="14">
        <f>SUM(F8+K8)</f>
        <v>11394.801083333334</v>
      </c>
    </row>
    <row r="9" spans="2:13">
      <c r="B9" s="12">
        <v>2</v>
      </c>
      <c r="C9" s="14">
        <f>F8</f>
        <v>2414</v>
      </c>
      <c r="D9" s="14">
        <f>IF((B9&lt;$D$3+1),SUM(C9*Inputs!$M$6),SUM(C9*Inputs!$G$7))</f>
        <v>0</v>
      </c>
      <c r="E9" s="13">
        <f t="shared" si="0"/>
        <v>1500</v>
      </c>
      <c r="F9" s="13">
        <f>IF((E9&gt;=C9),0,SUM(C9+D9-E9))</f>
        <v>914</v>
      </c>
      <c r="H9" s="14">
        <f>K8</f>
        <v>8980.8010833333337</v>
      </c>
      <c r="I9" s="14">
        <f>SUM(H9*Inputs!$G$7)</f>
        <v>112.1851735326389</v>
      </c>
      <c r="J9" s="14">
        <f t="shared" si="1"/>
        <v>0</v>
      </c>
      <c r="K9" s="14">
        <f>SUM(H9+I9-J9)</f>
        <v>9092.9862568659719</v>
      </c>
      <c r="L9" s="12">
        <f t="shared" ref="L9:L31" si="2">B9</f>
        <v>2</v>
      </c>
      <c r="M9" s="14">
        <f>SUM(F9+K9)</f>
        <v>10006.986256865972</v>
      </c>
    </row>
    <row r="10" spans="2:13">
      <c r="B10" s="12">
        <v>3</v>
      </c>
      <c r="C10" s="14">
        <f t="shared" ref="C10:C13" si="3">F9</f>
        <v>914</v>
      </c>
      <c r="D10" s="14">
        <f>IF((B10&lt;$D$3+1),SUM(C10*Inputs!$M$6),SUM(C10*Inputs!$G$7))</f>
        <v>0</v>
      </c>
      <c r="E10" s="13">
        <f t="shared" si="0"/>
        <v>914</v>
      </c>
      <c r="F10" s="13">
        <f t="shared" ref="F10:F13" si="4">IF((E10&gt;=C10),0,SUM(C10+D10-E10))</f>
        <v>0</v>
      </c>
      <c r="H10" s="14">
        <f t="shared" ref="H10:H14" si="5">K9</f>
        <v>9092.9862568659719</v>
      </c>
      <c r="I10" s="14">
        <f>SUM(H10*Inputs!$G$7)</f>
        <v>113.58655332535076</v>
      </c>
      <c r="J10" s="14">
        <f t="shared" si="1"/>
        <v>586</v>
      </c>
      <c r="K10" s="14">
        <f t="shared" ref="K10:K14" si="6">SUM(H10+I10-J10)</f>
        <v>8620.5728101913228</v>
      </c>
      <c r="L10" s="12">
        <f t="shared" si="2"/>
        <v>3</v>
      </c>
      <c r="M10" s="14">
        <f t="shared" ref="M10:M31" si="7">SUM(F10+K10)</f>
        <v>8620.5728101913228</v>
      </c>
    </row>
    <row r="11" spans="2:13">
      <c r="B11" s="12">
        <v>4</v>
      </c>
      <c r="C11" s="14">
        <f t="shared" si="3"/>
        <v>0</v>
      </c>
      <c r="D11" s="14">
        <f>IF((B11&lt;$D$3+1),SUM(C11*Inputs!$M$6),SUM(C11*Inputs!$G$7))</f>
        <v>0</v>
      </c>
      <c r="E11" s="13">
        <f t="shared" si="0"/>
        <v>0</v>
      </c>
      <c r="F11" s="13">
        <f t="shared" si="4"/>
        <v>0</v>
      </c>
      <c r="H11" s="14">
        <f t="shared" si="5"/>
        <v>8620.5728101913228</v>
      </c>
      <c r="I11" s="14">
        <f>SUM(H11*Inputs!$G$7)</f>
        <v>107.68532202063994</v>
      </c>
      <c r="J11" s="14">
        <f t="shared" si="1"/>
        <v>1500</v>
      </c>
      <c r="K11" s="14">
        <f t="shared" si="6"/>
        <v>7228.2581322119622</v>
      </c>
      <c r="L11" s="12">
        <f t="shared" si="2"/>
        <v>4</v>
      </c>
      <c r="M11" s="14">
        <f t="shared" si="7"/>
        <v>7228.2581322119622</v>
      </c>
    </row>
    <row r="12" spans="2:13">
      <c r="B12" s="12">
        <v>5</v>
      </c>
      <c r="C12" s="14">
        <f t="shared" si="3"/>
        <v>0</v>
      </c>
      <c r="D12" s="14">
        <f>IF((B12&lt;$D$3+1),SUM(C12*Inputs!$M$6),SUM(C12*Inputs!$G$7))</f>
        <v>0</v>
      </c>
      <c r="E12" s="13">
        <f t="shared" si="0"/>
        <v>0</v>
      </c>
      <c r="F12" s="13">
        <f t="shared" si="4"/>
        <v>0</v>
      </c>
      <c r="H12" s="14">
        <f t="shared" si="5"/>
        <v>7228.2581322119622</v>
      </c>
      <c r="I12" s="14">
        <f>SUM(H12*Inputs!$G$7)</f>
        <v>90.292991168214428</v>
      </c>
      <c r="J12" s="14">
        <f t="shared" si="1"/>
        <v>1500</v>
      </c>
      <c r="K12" s="14">
        <f t="shared" si="6"/>
        <v>5818.5511233801763</v>
      </c>
      <c r="L12" s="12">
        <f t="shared" si="2"/>
        <v>5</v>
      </c>
      <c r="M12" s="14">
        <f t="shared" si="7"/>
        <v>5818.5511233801763</v>
      </c>
    </row>
    <row r="13" spans="2:13">
      <c r="B13" s="12">
        <v>6</v>
      </c>
      <c r="C13" s="14">
        <f t="shared" si="3"/>
        <v>0</v>
      </c>
      <c r="D13" s="14">
        <f>IF((B13&lt;$D$3+1),SUM(C13*Inputs!$M$6),SUM(C13*Inputs!$G$7))</f>
        <v>0</v>
      </c>
      <c r="E13" s="13">
        <f t="shared" si="0"/>
        <v>0</v>
      </c>
      <c r="F13" s="13">
        <f t="shared" si="4"/>
        <v>0</v>
      </c>
      <c r="H13" s="14">
        <f t="shared" si="5"/>
        <v>5818.5511233801763</v>
      </c>
      <c r="I13" s="14">
        <f>SUM(H13*Inputs!$G$7)</f>
        <v>72.683401116224033</v>
      </c>
      <c r="J13" s="14">
        <f t="shared" si="1"/>
        <v>1500</v>
      </c>
      <c r="K13" s="14">
        <f t="shared" si="6"/>
        <v>4391.2345244963999</v>
      </c>
      <c r="L13" s="12">
        <f t="shared" si="2"/>
        <v>6</v>
      </c>
      <c r="M13" s="14">
        <f t="shared" si="7"/>
        <v>4391.2345244963999</v>
      </c>
    </row>
    <row r="14" spans="2:13">
      <c r="B14" s="12">
        <v>7</v>
      </c>
      <c r="C14" s="14">
        <f t="shared" ref="C14:C15" si="8">F13</f>
        <v>0</v>
      </c>
      <c r="D14" s="14">
        <f>IF((B14&lt;$D$3+1),SUM(C14*Inputs!$M$6),SUM(C14*Inputs!$G$7))</f>
        <v>0</v>
      </c>
      <c r="E14" s="13">
        <f t="shared" si="0"/>
        <v>0</v>
      </c>
      <c r="F14" s="13">
        <f t="shared" ref="F14:F15" si="9">IF((E14&gt;=C14),0,SUM(C14+D14-E14))</f>
        <v>0</v>
      </c>
      <c r="H14" s="14">
        <f t="shared" si="5"/>
        <v>4391.2345244963999</v>
      </c>
      <c r="I14" s="14">
        <f>SUM(H14*Inputs!$G$7)</f>
        <v>54.853837935167526</v>
      </c>
      <c r="J14" s="14">
        <f t="shared" si="1"/>
        <v>1500</v>
      </c>
      <c r="K14" s="14">
        <f t="shared" si="6"/>
        <v>2946.0883624315675</v>
      </c>
      <c r="L14" s="12">
        <f t="shared" si="2"/>
        <v>7</v>
      </c>
      <c r="M14" s="14">
        <f t="shared" si="7"/>
        <v>2946.0883624315675</v>
      </c>
    </row>
    <row r="15" spans="2:13">
      <c r="B15" s="12">
        <v>8</v>
      </c>
      <c r="C15" s="14">
        <f t="shared" si="8"/>
        <v>0</v>
      </c>
      <c r="D15" s="14">
        <f>IF((B15&lt;$D$3+1),SUM(C15*Inputs!$M$6),SUM(C15*Inputs!$G$7))</f>
        <v>0</v>
      </c>
      <c r="E15" s="13">
        <f>IF(((C15+D15)&gt;$D$2),$D$2,SUM(C15+D15))</f>
        <v>0</v>
      </c>
      <c r="F15" s="13">
        <f t="shared" si="9"/>
        <v>0</v>
      </c>
      <c r="H15" s="14">
        <f t="shared" ref="H15:H19" si="10">K14</f>
        <v>2946.0883624315675</v>
      </c>
      <c r="I15" s="14">
        <f>SUM(H15*Inputs!$G$7)</f>
        <v>36.801553794040998</v>
      </c>
      <c r="J15" s="14">
        <f t="shared" si="1"/>
        <v>1500</v>
      </c>
      <c r="K15" s="14">
        <f t="shared" ref="K15:K19" si="11">SUM(H15+I15-J15)</f>
        <v>1482.8899162256084</v>
      </c>
      <c r="L15" s="12">
        <f t="shared" si="2"/>
        <v>8</v>
      </c>
      <c r="M15" s="14">
        <f t="shared" si="7"/>
        <v>1482.8899162256084</v>
      </c>
    </row>
    <row r="16" spans="2:13">
      <c r="B16" s="12">
        <v>9</v>
      </c>
      <c r="C16" s="14">
        <f t="shared" ref="C16:C17" si="12">F15</f>
        <v>0</v>
      </c>
      <c r="D16" s="14">
        <f>IF((B16&lt;$D$3+1),SUM(C16*Inputs!$M$6),SUM(C16*Inputs!$G$7))</f>
        <v>0</v>
      </c>
      <c r="E16" s="13">
        <f t="shared" si="0"/>
        <v>0</v>
      </c>
      <c r="F16" s="13">
        <f t="shared" ref="F16:F17" si="13">IF((E16&gt;=C16),0,SUM(C16+D16-E16))</f>
        <v>0</v>
      </c>
      <c r="H16" s="14">
        <f t="shared" si="10"/>
        <v>1482.8899162256084</v>
      </c>
      <c r="I16" s="14">
        <f>SUM(H16*Inputs!$G$7)</f>
        <v>18.523766536851557</v>
      </c>
      <c r="J16" s="14">
        <f t="shared" si="1"/>
        <v>1500</v>
      </c>
      <c r="K16" s="14">
        <f t="shared" si="11"/>
        <v>1.4136827624599846</v>
      </c>
      <c r="L16" s="12">
        <f t="shared" si="2"/>
        <v>9</v>
      </c>
      <c r="M16" s="14">
        <f t="shared" si="7"/>
        <v>1.4136827624599846</v>
      </c>
    </row>
    <row r="17" spans="2:13">
      <c r="B17" s="12">
        <v>10</v>
      </c>
      <c r="C17" s="14">
        <f t="shared" si="12"/>
        <v>0</v>
      </c>
      <c r="D17" s="14">
        <f>IF((B17&lt;$D$3+1),SUM(C17*Inputs!$M$6),SUM(C17*Inputs!$G$7))</f>
        <v>0</v>
      </c>
      <c r="E17" s="13">
        <f t="shared" si="0"/>
        <v>0</v>
      </c>
      <c r="F17" s="13">
        <f t="shared" si="13"/>
        <v>0</v>
      </c>
      <c r="H17" s="14">
        <f t="shared" si="10"/>
        <v>1.4136827624599846</v>
      </c>
      <c r="I17" s="14">
        <f>SUM(H17*Inputs!$G$7)</f>
        <v>1.7659253841062639E-2</v>
      </c>
      <c r="J17" s="14">
        <f t="shared" si="1"/>
        <v>1.4313420163010473</v>
      </c>
      <c r="K17" s="14">
        <f t="shared" si="11"/>
        <v>0</v>
      </c>
      <c r="L17" s="12">
        <f t="shared" si="2"/>
        <v>10</v>
      </c>
      <c r="M17" s="14">
        <f t="shared" si="7"/>
        <v>0</v>
      </c>
    </row>
    <row r="18" spans="2:13">
      <c r="B18" s="12">
        <v>11</v>
      </c>
      <c r="C18" s="14">
        <f t="shared" ref="C18:C31" si="14">F17</f>
        <v>0</v>
      </c>
      <c r="D18" s="14">
        <f>IF((B18&lt;$D$3+1),SUM(C18*Inputs!$M$6),SUM(C18*Inputs!$G$7))</f>
        <v>0</v>
      </c>
      <c r="E18" s="13">
        <f t="shared" si="0"/>
        <v>0</v>
      </c>
      <c r="F18" s="13">
        <f t="shared" ref="F18:F31" si="15">IF((E18&gt;=C18),0,SUM(C18+D18-E18))</f>
        <v>0</v>
      </c>
      <c r="H18" s="14">
        <f t="shared" si="10"/>
        <v>0</v>
      </c>
      <c r="I18" s="14">
        <f>SUM(H18*Inputs!$G$7)</f>
        <v>0</v>
      </c>
      <c r="J18" s="14">
        <f t="shared" si="1"/>
        <v>0</v>
      </c>
      <c r="K18" s="14">
        <f t="shared" si="11"/>
        <v>0</v>
      </c>
      <c r="L18" s="12">
        <f t="shared" si="2"/>
        <v>11</v>
      </c>
      <c r="M18" s="14">
        <f t="shared" si="7"/>
        <v>0</v>
      </c>
    </row>
    <row r="19" spans="2:13">
      <c r="B19" s="12">
        <v>12</v>
      </c>
      <c r="C19" s="14">
        <f t="shared" si="14"/>
        <v>0</v>
      </c>
      <c r="D19" s="14">
        <f>IF((B19&lt;$D$3+1),SUM(C19*Inputs!$M$6),SUM(C19*Inputs!$G$7))</f>
        <v>0</v>
      </c>
      <c r="E19" s="13">
        <f t="shared" si="0"/>
        <v>0</v>
      </c>
      <c r="F19" s="13">
        <f t="shared" si="15"/>
        <v>0</v>
      </c>
      <c r="H19" s="14">
        <f t="shared" si="10"/>
        <v>0</v>
      </c>
      <c r="I19" s="14">
        <f>SUM(H19*Inputs!$G$7)</f>
        <v>0</v>
      </c>
      <c r="J19" s="14">
        <f t="shared" si="1"/>
        <v>0</v>
      </c>
      <c r="K19" s="14">
        <f t="shared" si="11"/>
        <v>0</v>
      </c>
      <c r="L19" s="12">
        <f t="shared" si="2"/>
        <v>12</v>
      </c>
      <c r="M19" s="14">
        <f t="shared" si="7"/>
        <v>0</v>
      </c>
    </row>
    <row r="20" spans="2:13">
      <c r="B20" s="12">
        <v>13</v>
      </c>
      <c r="C20" s="14">
        <f t="shared" si="14"/>
        <v>0</v>
      </c>
      <c r="D20" s="14">
        <f>IF((B20&lt;$D$3+1),SUM(C20*Inputs!$M$6),SUM(C20*Inputs!$G$7))</f>
        <v>0</v>
      </c>
      <c r="E20" s="13">
        <f t="shared" si="0"/>
        <v>0</v>
      </c>
      <c r="F20" s="13">
        <f t="shared" si="15"/>
        <v>0</v>
      </c>
      <c r="H20" s="14">
        <f t="shared" ref="H20:H21" si="16">K19</f>
        <v>0</v>
      </c>
      <c r="I20" s="14">
        <f>SUM(H20*Inputs!$G$7)</f>
        <v>0</v>
      </c>
      <c r="J20" s="14">
        <f t="shared" si="1"/>
        <v>0</v>
      </c>
      <c r="K20" s="14">
        <f t="shared" ref="K20:K21" si="17">SUM(H20+I20-J20)</f>
        <v>0</v>
      </c>
      <c r="L20" s="12">
        <f t="shared" si="2"/>
        <v>13</v>
      </c>
      <c r="M20" s="14">
        <f t="shared" si="7"/>
        <v>0</v>
      </c>
    </row>
    <row r="21" spans="2:13">
      <c r="B21" s="12">
        <v>14</v>
      </c>
      <c r="C21" s="14">
        <f t="shared" si="14"/>
        <v>0</v>
      </c>
      <c r="D21" s="14">
        <f>IF((B21&lt;$D$3+1),SUM(C21*Inputs!$M$6),SUM(C21*Inputs!$G$7))</f>
        <v>0</v>
      </c>
      <c r="E21" s="13">
        <f t="shared" si="0"/>
        <v>0</v>
      </c>
      <c r="F21" s="13">
        <f t="shared" si="15"/>
        <v>0</v>
      </c>
      <c r="H21" s="14">
        <f t="shared" si="16"/>
        <v>0</v>
      </c>
      <c r="I21" s="14">
        <f>SUM(H21*Inputs!$G$7)</f>
        <v>0</v>
      </c>
      <c r="J21" s="14">
        <f>IF(((H21+I21)&gt;($D$2-E21)),($D$2-E21),SUM(H21+I21))</f>
        <v>0</v>
      </c>
      <c r="K21" s="14">
        <f t="shared" si="17"/>
        <v>0</v>
      </c>
      <c r="L21" s="12">
        <f t="shared" si="2"/>
        <v>14</v>
      </c>
      <c r="M21" s="14">
        <f t="shared" si="7"/>
        <v>0</v>
      </c>
    </row>
    <row r="22" spans="2:13">
      <c r="B22" s="12">
        <v>15</v>
      </c>
      <c r="C22" s="14">
        <f t="shared" si="14"/>
        <v>0</v>
      </c>
      <c r="D22" s="14">
        <f>IF((B22&lt;$D$3+1),SUM(C22*Inputs!$M$6),SUM(C22*Inputs!$G$7))</f>
        <v>0</v>
      </c>
      <c r="E22" s="13">
        <f t="shared" si="0"/>
        <v>0</v>
      </c>
      <c r="F22" s="13">
        <f t="shared" si="15"/>
        <v>0</v>
      </c>
      <c r="H22" s="14">
        <f t="shared" ref="H22:H31" si="18">K21</f>
        <v>0</v>
      </c>
      <c r="I22" s="14">
        <f>SUM(H22*Inputs!$G$7)</f>
        <v>0</v>
      </c>
      <c r="J22" s="14">
        <f t="shared" ref="J22:J31" si="19">IF(((H22+I22)&gt;($D$2-E22)),($D$2-E22),SUM(H22+I22))</f>
        <v>0</v>
      </c>
      <c r="K22" s="14">
        <f t="shared" ref="K22:K31" si="20">SUM(H22+I22-J22)</f>
        <v>0</v>
      </c>
      <c r="L22" s="12">
        <f t="shared" si="2"/>
        <v>15</v>
      </c>
      <c r="M22" s="14">
        <f t="shared" si="7"/>
        <v>0</v>
      </c>
    </row>
    <row r="23" spans="2:13">
      <c r="B23" s="12">
        <v>16</v>
      </c>
      <c r="C23" s="14">
        <f t="shared" si="14"/>
        <v>0</v>
      </c>
      <c r="D23" s="14">
        <f>IF((B23&lt;$D$3+1),SUM(C23*Inputs!$M$6),SUM(C23*Inputs!$G$7))</f>
        <v>0</v>
      </c>
      <c r="E23" s="13">
        <f t="shared" si="0"/>
        <v>0</v>
      </c>
      <c r="F23" s="13">
        <f t="shared" si="15"/>
        <v>0</v>
      </c>
      <c r="H23" s="14">
        <f t="shared" si="18"/>
        <v>0</v>
      </c>
      <c r="I23" s="14">
        <f>SUM(H23*Inputs!$G$7)</f>
        <v>0</v>
      </c>
      <c r="J23" s="14">
        <f t="shared" si="19"/>
        <v>0</v>
      </c>
      <c r="K23" s="14">
        <f t="shared" si="20"/>
        <v>0</v>
      </c>
      <c r="L23" s="12">
        <f t="shared" si="2"/>
        <v>16</v>
      </c>
      <c r="M23" s="14">
        <f t="shared" si="7"/>
        <v>0</v>
      </c>
    </row>
    <row r="24" spans="2:13">
      <c r="B24" s="12">
        <v>17</v>
      </c>
      <c r="C24" s="14">
        <f t="shared" si="14"/>
        <v>0</v>
      </c>
      <c r="D24" s="14">
        <f>IF((B24&lt;$D$3+1),SUM(C24*Inputs!$M$6),SUM(C24*Inputs!$G$7))</f>
        <v>0</v>
      </c>
      <c r="E24" s="13">
        <f t="shared" si="0"/>
        <v>0</v>
      </c>
      <c r="F24" s="13">
        <f t="shared" si="15"/>
        <v>0</v>
      </c>
      <c r="H24" s="14">
        <f t="shared" si="18"/>
        <v>0</v>
      </c>
      <c r="I24" s="14">
        <f>SUM(H24*Inputs!$G$7)</f>
        <v>0</v>
      </c>
      <c r="J24" s="14">
        <f t="shared" si="19"/>
        <v>0</v>
      </c>
      <c r="K24" s="14">
        <f t="shared" si="20"/>
        <v>0</v>
      </c>
      <c r="L24" s="12">
        <f t="shared" si="2"/>
        <v>17</v>
      </c>
      <c r="M24" s="14">
        <f t="shared" si="7"/>
        <v>0</v>
      </c>
    </row>
    <row r="25" spans="2:13">
      <c r="B25" s="12">
        <v>18</v>
      </c>
      <c r="C25" s="14">
        <f t="shared" si="14"/>
        <v>0</v>
      </c>
      <c r="D25" s="14">
        <f>IF((B25&lt;$D$3+1),SUM(C25*Inputs!$M$6),SUM(C25*Inputs!$G$7))</f>
        <v>0</v>
      </c>
      <c r="E25" s="13">
        <f t="shared" si="0"/>
        <v>0</v>
      </c>
      <c r="F25" s="13">
        <f t="shared" si="15"/>
        <v>0</v>
      </c>
      <c r="H25" s="14">
        <f t="shared" si="18"/>
        <v>0</v>
      </c>
      <c r="I25" s="14">
        <f>SUM(H25*Inputs!$G$7)</f>
        <v>0</v>
      </c>
      <c r="J25" s="14">
        <f t="shared" si="19"/>
        <v>0</v>
      </c>
      <c r="K25" s="14">
        <f t="shared" si="20"/>
        <v>0</v>
      </c>
      <c r="L25" s="12">
        <f t="shared" si="2"/>
        <v>18</v>
      </c>
      <c r="M25" s="14">
        <f t="shared" si="7"/>
        <v>0</v>
      </c>
    </row>
    <row r="26" spans="2:13">
      <c r="B26" s="12">
        <v>19</v>
      </c>
      <c r="C26" s="14">
        <f t="shared" si="14"/>
        <v>0</v>
      </c>
      <c r="D26" s="14">
        <f>IF((B26&lt;$D$3+1),SUM(C26*Inputs!$M$6),SUM(C26*Inputs!$G$7))</f>
        <v>0</v>
      </c>
      <c r="E26" s="13">
        <f t="shared" si="0"/>
        <v>0</v>
      </c>
      <c r="F26" s="13">
        <f t="shared" si="15"/>
        <v>0</v>
      </c>
      <c r="H26" s="14">
        <f t="shared" si="18"/>
        <v>0</v>
      </c>
      <c r="I26" s="14">
        <f>SUM(H26*Inputs!$G$7)</f>
        <v>0</v>
      </c>
      <c r="J26" s="14">
        <f t="shared" si="19"/>
        <v>0</v>
      </c>
      <c r="K26" s="14">
        <f t="shared" si="20"/>
        <v>0</v>
      </c>
      <c r="L26" s="12">
        <f t="shared" si="2"/>
        <v>19</v>
      </c>
      <c r="M26" s="14">
        <f t="shared" si="7"/>
        <v>0</v>
      </c>
    </row>
    <row r="27" spans="2:13">
      <c r="B27" s="12">
        <v>20</v>
      </c>
      <c r="C27" s="14">
        <f t="shared" si="14"/>
        <v>0</v>
      </c>
      <c r="D27" s="14">
        <f>IF((B27&lt;$D$3+1),SUM(C27*Inputs!$M$6),SUM(C27*Inputs!$G$7))</f>
        <v>0</v>
      </c>
      <c r="E27" s="13">
        <f t="shared" si="0"/>
        <v>0</v>
      </c>
      <c r="F27" s="13">
        <f t="shared" si="15"/>
        <v>0</v>
      </c>
      <c r="H27" s="14">
        <f t="shared" si="18"/>
        <v>0</v>
      </c>
      <c r="I27" s="14">
        <f>SUM(H27*Inputs!$G$7)</f>
        <v>0</v>
      </c>
      <c r="J27" s="14">
        <f t="shared" si="19"/>
        <v>0</v>
      </c>
      <c r="K27" s="14">
        <f t="shared" si="20"/>
        <v>0</v>
      </c>
      <c r="L27" s="12">
        <f t="shared" si="2"/>
        <v>20</v>
      </c>
      <c r="M27" s="14">
        <f t="shared" si="7"/>
        <v>0</v>
      </c>
    </row>
    <row r="28" spans="2:13">
      <c r="B28" s="12">
        <v>21</v>
      </c>
      <c r="C28" s="14">
        <f t="shared" si="14"/>
        <v>0</v>
      </c>
      <c r="D28" s="14">
        <f>IF((B28&lt;$D$3+1),SUM(C28*Inputs!$M$6),SUM(C28*Inputs!$G$7))</f>
        <v>0</v>
      </c>
      <c r="E28" s="13">
        <f t="shared" si="0"/>
        <v>0</v>
      </c>
      <c r="F28" s="13">
        <f t="shared" si="15"/>
        <v>0</v>
      </c>
      <c r="H28" s="14">
        <f t="shared" si="18"/>
        <v>0</v>
      </c>
      <c r="I28" s="14">
        <f>SUM(H28*Inputs!$G$7)</f>
        <v>0</v>
      </c>
      <c r="J28" s="14">
        <f t="shared" si="19"/>
        <v>0</v>
      </c>
      <c r="K28" s="14">
        <f t="shared" si="20"/>
        <v>0</v>
      </c>
      <c r="L28" s="12">
        <f t="shared" si="2"/>
        <v>21</v>
      </c>
      <c r="M28" s="14">
        <f t="shared" si="7"/>
        <v>0</v>
      </c>
    </row>
    <row r="29" spans="2:13">
      <c r="B29" s="12">
        <v>22</v>
      </c>
      <c r="C29" s="14">
        <f t="shared" si="14"/>
        <v>0</v>
      </c>
      <c r="D29" s="14">
        <f>IF((B29&lt;$D$3+1),SUM(C29*Inputs!$M$6),SUM(C29*Inputs!$G$7))</f>
        <v>0</v>
      </c>
      <c r="E29" s="13">
        <f t="shared" si="0"/>
        <v>0</v>
      </c>
      <c r="F29" s="13">
        <f t="shared" si="15"/>
        <v>0</v>
      </c>
      <c r="H29" s="14">
        <f t="shared" si="18"/>
        <v>0</v>
      </c>
      <c r="I29" s="14">
        <f>SUM(H29*Inputs!$G$7)</f>
        <v>0</v>
      </c>
      <c r="J29" s="14">
        <f t="shared" si="19"/>
        <v>0</v>
      </c>
      <c r="K29" s="14">
        <f t="shared" si="20"/>
        <v>0</v>
      </c>
      <c r="L29" s="12">
        <f t="shared" si="2"/>
        <v>22</v>
      </c>
      <c r="M29" s="14">
        <f t="shared" si="7"/>
        <v>0</v>
      </c>
    </row>
    <row r="30" spans="2:13">
      <c r="B30" s="12">
        <v>23</v>
      </c>
      <c r="C30" s="14">
        <f t="shared" si="14"/>
        <v>0</v>
      </c>
      <c r="D30" s="14">
        <f>IF((B30&lt;$D$3+1),SUM(C30*Inputs!$M$6),SUM(C30*Inputs!$G$7))</f>
        <v>0</v>
      </c>
      <c r="E30" s="13">
        <f t="shared" si="0"/>
        <v>0</v>
      </c>
      <c r="F30" s="13">
        <f t="shared" si="15"/>
        <v>0</v>
      </c>
      <c r="H30" s="14">
        <f t="shared" si="18"/>
        <v>0</v>
      </c>
      <c r="I30" s="14">
        <f>SUM(H30*Inputs!$G$7)</f>
        <v>0</v>
      </c>
      <c r="J30" s="14">
        <f t="shared" si="19"/>
        <v>0</v>
      </c>
      <c r="K30" s="14">
        <f t="shared" si="20"/>
        <v>0</v>
      </c>
      <c r="L30" s="12">
        <f t="shared" si="2"/>
        <v>23</v>
      </c>
      <c r="M30" s="14">
        <f t="shared" si="7"/>
        <v>0</v>
      </c>
    </row>
    <row r="31" spans="2:13">
      <c r="B31" s="12">
        <v>24</v>
      </c>
      <c r="C31" s="14">
        <f t="shared" si="14"/>
        <v>0</v>
      </c>
      <c r="D31" s="14">
        <f>IF((B31&lt;$D$3+1),SUM(C31*Inputs!$M$6),SUM(C31*Inputs!$G$7))</f>
        <v>0</v>
      </c>
      <c r="E31" s="13">
        <f t="shared" si="0"/>
        <v>0</v>
      </c>
      <c r="F31" s="13">
        <f t="shared" si="15"/>
        <v>0</v>
      </c>
      <c r="H31" s="14">
        <f t="shared" si="18"/>
        <v>0</v>
      </c>
      <c r="I31" s="14">
        <f>SUM(H31*Inputs!$G$7)</f>
        <v>0</v>
      </c>
      <c r="J31" s="14">
        <f t="shared" si="19"/>
        <v>0</v>
      </c>
      <c r="K31" s="14">
        <f t="shared" si="20"/>
        <v>0</v>
      </c>
      <c r="L31" s="12">
        <f t="shared" si="2"/>
        <v>24</v>
      </c>
      <c r="M31" s="14">
        <f t="shared" si="7"/>
        <v>0</v>
      </c>
    </row>
    <row r="32" spans="2:13">
      <c r="B32" s="12">
        <v>25</v>
      </c>
      <c r="C32" s="14">
        <f t="shared" ref="C32:C41" si="21">F31</f>
        <v>0</v>
      </c>
      <c r="D32" s="14">
        <f>IF((B32&lt;$D$3+1),SUM(C32*Inputs!$M$6),SUM(C32*Inputs!$G$7))</f>
        <v>0</v>
      </c>
      <c r="E32" s="13">
        <f t="shared" ref="E32:E41" si="22">IF(((C32+D32)&gt;$D$2),$D$2,SUM(C32+D32))</f>
        <v>0</v>
      </c>
      <c r="F32" s="13">
        <f t="shared" ref="F32:F41" si="23">IF((E32&gt;=C32),0,SUM(C32+D32-E32))</f>
        <v>0</v>
      </c>
      <c r="H32" s="14">
        <f t="shared" ref="H32:H41" si="24">K31</f>
        <v>0</v>
      </c>
      <c r="I32" s="14">
        <f>SUM(H32*Inputs!$G$7)</f>
        <v>0</v>
      </c>
      <c r="J32" s="14">
        <f t="shared" ref="J32:J41" si="25">IF(((H32+I32)&gt;($D$2-E32)),($D$2-E32),SUM(H32+I32))</f>
        <v>0</v>
      </c>
      <c r="K32" s="14">
        <f t="shared" ref="K32:K41" si="26">SUM(H32+I32-J32)</f>
        <v>0</v>
      </c>
      <c r="L32" s="12">
        <f t="shared" ref="L32:L41" si="27">B32</f>
        <v>25</v>
      </c>
      <c r="M32" s="14">
        <f t="shared" ref="M32:M41" si="28">SUM(F32+K32)</f>
        <v>0</v>
      </c>
    </row>
    <row r="33" spans="2:13">
      <c r="B33" s="12">
        <v>26</v>
      </c>
      <c r="C33" s="14">
        <f t="shared" si="21"/>
        <v>0</v>
      </c>
      <c r="D33" s="14">
        <f>IF((B33&lt;$D$3+1),SUM(C33*Inputs!$M$6),SUM(C33*Inputs!$G$7))</f>
        <v>0</v>
      </c>
      <c r="E33" s="13">
        <f t="shared" si="22"/>
        <v>0</v>
      </c>
      <c r="F33" s="13">
        <f t="shared" si="23"/>
        <v>0</v>
      </c>
      <c r="H33" s="14">
        <f t="shared" si="24"/>
        <v>0</v>
      </c>
      <c r="I33" s="14">
        <f>SUM(H33*Inputs!$G$7)</f>
        <v>0</v>
      </c>
      <c r="J33" s="14">
        <f t="shared" si="25"/>
        <v>0</v>
      </c>
      <c r="K33" s="14">
        <f t="shared" si="26"/>
        <v>0</v>
      </c>
      <c r="L33" s="12">
        <f t="shared" si="27"/>
        <v>26</v>
      </c>
      <c r="M33" s="14">
        <f t="shared" si="28"/>
        <v>0</v>
      </c>
    </row>
    <row r="34" spans="2:13">
      <c r="B34" s="12">
        <v>27</v>
      </c>
      <c r="C34" s="14">
        <f t="shared" si="21"/>
        <v>0</v>
      </c>
      <c r="D34" s="14">
        <f>IF((B34&lt;$D$3+1),SUM(C34*Inputs!$M$6),SUM(C34*Inputs!$G$7))</f>
        <v>0</v>
      </c>
      <c r="E34" s="13">
        <f t="shared" si="22"/>
        <v>0</v>
      </c>
      <c r="F34" s="13">
        <f t="shared" si="23"/>
        <v>0</v>
      </c>
      <c r="H34" s="14">
        <f t="shared" si="24"/>
        <v>0</v>
      </c>
      <c r="I34" s="14">
        <f>SUM(H34*Inputs!$G$7)</f>
        <v>0</v>
      </c>
      <c r="J34" s="14">
        <f t="shared" si="25"/>
        <v>0</v>
      </c>
      <c r="K34" s="14">
        <f t="shared" si="26"/>
        <v>0</v>
      </c>
      <c r="L34" s="12">
        <f t="shared" si="27"/>
        <v>27</v>
      </c>
      <c r="M34" s="14">
        <f t="shared" si="28"/>
        <v>0</v>
      </c>
    </row>
    <row r="35" spans="2:13">
      <c r="B35" s="12">
        <v>28</v>
      </c>
      <c r="C35" s="14">
        <f t="shared" si="21"/>
        <v>0</v>
      </c>
      <c r="D35" s="14">
        <f>IF((B35&lt;$D$3+1),SUM(C35*Inputs!$M$6),SUM(C35*Inputs!$G$7))</f>
        <v>0</v>
      </c>
      <c r="E35" s="13">
        <f t="shared" si="22"/>
        <v>0</v>
      </c>
      <c r="F35" s="13">
        <f t="shared" si="23"/>
        <v>0</v>
      </c>
      <c r="H35" s="14">
        <f t="shared" si="24"/>
        <v>0</v>
      </c>
      <c r="I35" s="14">
        <f>SUM(H35*Inputs!$G$7)</f>
        <v>0</v>
      </c>
      <c r="J35" s="14">
        <f t="shared" si="25"/>
        <v>0</v>
      </c>
      <c r="K35" s="14">
        <f t="shared" si="26"/>
        <v>0</v>
      </c>
      <c r="L35" s="12">
        <f t="shared" si="27"/>
        <v>28</v>
      </c>
      <c r="M35" s="14">
        <f t="shared" si="28"/>
        <v>0</v>
      </c>
    </row>
    <row r="36" spans="2:13">
      <c r="B36" s="12">
        <v>29</v>
      </c>
      <c r="C36" s="14">
        <f t="shared" si="21"/>
        <v>0</v>
      </c>
      <c r="D36" s="14">
        <f>IF((B36&lt;$D$3+1),SUM(C36*Inputs!$M$6),SUM(C36*Inputs!$G$7))</f>
        <v>0</v>
      </c>
      <c r="E36" s="13">
        <f t="shared" si="22"/>
        <v>0</v>
      </c>
      <c r="F36" s="13">
        <f t="shared" si="23"/>
        <v>0</v>
      </c>
      <c r="H36" s="14">
        <f t="shared" si="24"/>
        <v>0</v>
      </c>
      <c r="I36" s="14">
        <f>SUM(H36*Inputs!$G$7)</f>
        <v>0</v>
      </c>
      <c r="J36" s="14">
        <f t="shared" si="25"/>
        <v>0</v>
      </c>
      <c r="K36" s="14">
        <f t="shared" si="26"/>
        <v>0</v>
      </c>
      <c r="L36" s="12">
        <f t="shared" si="27"/>
        <v>29</v>
      </c>
      <c r="M36" s="14">
        <f t="shared" si="28"/>
        <v>0</v>
      </c>
    </row>
    <row r="37" spans="2:13">
      <c r="B37" s="12">
        <v>30</v>
      </c>
      <c r="C37" s="14">
        <f t="shared" si="21"/>
        <v>0</v>
      </c>
      <c r="D37" s="14">
        <f>IF((B37&lt;$D$3+1),SUM(C37*Inputs!$M$6),SUM(C37*Inputs!$G$7))</f>
        <v>0</v>
      </c>
      <c r="E37" s="13">
        <f t="shared" si="22"/>
        <v>0</v>
      </c>
      <c r="F37" s="13">
        <f t="shared" si="23"/>
        <v>0</v>
      </c>
      <c r="H37" s="14">
        <f t="shared" si="24"/>
        <v>0</v>
      </c>
      <c r="I37" s="14">
        <f>SUM(H37*Inputs!$G$7)</f>
        <v>0</v>
      </c>
      <c r="J37" s="14">
        <f t="shared" si="25"/>
        <v>0</v>
      </c>
      <c r="K37" s="14">
        <f t="shared" si="26"/>
        <v>0</v>
      </c>
      <c r="L37" s="12">
        <f t="shared" si="27"/>
        <v>30</v>
      </c>
      <c r="M37" s="14">
        <f t="shared" si="28"/>
        <v>0</v>
      </c>
    </row>
    <row r="38" spans="2:13">
      <c r="B38" s="12">
        <v>31</v>
      </c>
      <c r="C38" s="14">
        <f t="shared" si="21"/>
        <v>0</v>
      </c>
      <c r="D38" s="14">
        <f>IF((B38&lt;$D$3+1),SUM(C38*Inputs!$M$6),SUM(C38*Inputs!$G$7))</f>
        <v>0</v>
      </c>
      <c r="E38" s="13">
        <f t="shared" si="22"/>
        <v>0</v>
      </c>
      <c r="F38" s="13">
        <f t="shared" si="23"/>
        <v>0</v>
      </c>
      <c r="H38" s="14">
        <f t="shared" si="24"/>
        <v>0</v>
      </c>
      <c r="I38" s="14">
        <f>SUM(H38*Inputs!$G$7)</f>
        <v>0</v>
      </c>
      <c r="J38" s="14">
        <f t="shared" si="25"/>
        <v>0</v>
      </c>
      <c r="K38" s="14">
        <f t="shared" si="26"/>
        <v>0</v>
      </c>
      <c r="L38" s="12">
        <f t="shared" si="27"/>
        <v>31</v>
      </c>
      <c r="M38" s="14">
        <f t="shared" si="28"/>
        <v>0</v>
      </c>
    </row>
    <row r="39" spans="2:13">
      <c r="B39" s="12">
        <v>32</v>
      </c>
      <c r="C39" s="14">
        <f t="shared" si="21"/>
        <v>0</v>
      </c>
      <c r="D39" s="14">
        <f>IF((B39&lt;$D$3+1),SUM(C39*Inputs!$M$6),SUM(C39*Inputs!$G$7))</f>
        <v>0</v>
      </c>
      <c r="E39" s="13">
        <f t="shared" si="22"/>
        <v>0</v>
      </c>
      <c r="F39" s="13">
        <f t="shared" si="23"/>
        <v>0</v>
      </c>
      <c r="H39" s="14">
        <f t="shared" si="24"/>
        <v>0</v>
      </c>
      <c r="I39" s="14">
        <f>SUM(H39*Inputs!$G$7)</f>
        <v>0</v>
      </c>
      <c r="J39" s="14">
        <f t="shared" si="25"/>
        <v>0</v>
      </c>
      <c r="K39" s="14">
        <f t="shared" si="26"/>
        <v>0</v>
      </c>
      <c r="L39" s="12">
        <f t="shared" si="27"/>
        <v>32</v>
      </c>
      <c r="M39" s="14">
        <f t="shared" si="28"/>
        <v>0</v>
      </c>
    </row>
    <row r="40" spans="2:13">
      <c r="B40" s="12">
        <v>33</v>
      </c>
      <c r="C40" s="14">
        <f t="shared" si="21"/>
        <v>0</v>
      </c>
      <c r="D40" s="14">
        <f>IF((B40&lt;$D$3+1),SUM(C40*Inputs!$M$6),SUM(C40*Inputs!$G$7))</f>
        <v>0</v>
      </c>
      <c r="E40" s="13">
        <f t="shared" si="22"/>
        <v>0</v>
      </c>
      <c r="F40" s="13">
        <f t="shared" si="23"/>
        <v>0</v>
      </c>
      <c r="H40" s="14">
        <f t="shared" si="24"/>
        <v>0</v>
      </c>
      <c r="I40" s="14">
        <f>SUM(H40*Inputs!$G$7)</f>
        <v>0</v>
      </c>
      <c r="J40" s="14">
        <f t="shared" si="25"/>
        <v>0</v>
      </c>
      <c r="K40" s="14">
        <f t="shared" si="26"/>
        <v>0</v>
      </c>
      <c r="L40" s="12">
        <f t="shared" si="27"/>
        <v>33</v>
      </c>
      <c r="M40" s="14">
        <f t="shared" si="28"/>
        <v>0</v>
      </c>
    </row>
    <row r="41" spans="2:13">
      <c r="B41" s="12">
        <v>34</v>
      </c>
      <c r="C41" s="14">
        <f t="shared" si="21"/>
        <v>0</v>
      </c>
      <c r="D41" s="14">
        <f>IF((B41&lt;$D$3+1),SUM(C41*Inputs!$M$6),SUM(C41*Inputs!$G$7))</f>
        <v>0</v>
      </c>
      <c r="E41" s="13">
        <f t="shared" si="22"/>
        <v>0</v>
      </c>
      <c r="F41" s="13">
        <f t="shared" si="23"/>
        <v>0</v>
      </c>
      <c r="H41" s="14">
        <f t="shared" si="24"/>
        <v>0</v>
      </c>
      <c r="I41" s="14">
        <f>SUM(H41*Inputs!$G$7)</f>
        <v>0</v>
      </c>
      <c r="J41" s="14">
        <f t="shared" si="25"/>
        <v>0</v>
      </c>
      <c r="K41" s="14">
        <f t="shared" si="26"/>
        <v>0</v>
      </c>
      <c r="L41" s="12">
        <f t="shared" si="27"/>
        <v>34</v>
      </c>
      <c r="M41" s="14">
        <f t="shared" si="28"/>
        <v>0</v>
      </c>
    </row>
    <row r="42" spans="2:13">
      <c r="B42" s="12">
        <v>35</v>
      </c>
      <c r="C42" s="14">
        <f t="shared" ref="C42:C105" si="29">F41</f>
        <v>0</v>
      </c>
      <c r="D42" s="14">
        <f>IF((B42&lt;$D$3+1),SUM(C42*Inputs!$M$6),SUM(C42*Inputs!$G$7))</f>
        <v>0</v>
      </c>
      <c r="E42" s="13">
        <f t="shared" ref="E42:E105" si="30">IF(((C42+D42)&gt;$D$2),$D$2,SUM(C42+D42))</f>
        <v>0</v>
      </c>
      <c r="F42" s="13">
        <f t="shared" ref="F42:F105" si="31">IF((E42&gt;=C42),0,SUM(C42+D42-E42))</f>
        <v>0</v>
      </c>
      <c r="H42" s="14">
        <f t="shared" ref="H42:H105" si="32">K41</f>
        <v>0</v>
      </c>
      <c r="I42" s="14">
        <f>SUM(H42*Inputs!$G$7)</f>
        <v>0</v>
      </c>
      <c r="J42" s="14">
        <f t="shared" ref="J42:J105" si="33">IF(((H42+I42)&gt;($D$2-E42)),($D$2-E42),SUM(H42+I42))</f>
        <v>0</v>
      </c>
      <c r="K42" s="14">
        <f t="shared" ref="K42:K105" si="34">SUM(H42+I42-J42)</f>
        <v>0</v>
      </c>
      <c r="L42" s="12">
        <f t="shared" ref="L42:L105" si="35">B42</f>
        <v>35</v>
      </c>
      <c r="M42" s="14">
        <f t="shared" ref="M42:M105" si="36">SUM(F42+K42)</f>
        <v>0</v>
      </c>
    </row>
    <row r="43" spans="2:13">
      <c r="B43" s="12">
        <v>36</v>
      </c>
      <c r="C43" s="14">
        <f t="shared" si="29"/>
        <v>0</v>
      </c>
      <c r="D43" s="14">
        <f>IF((B43&lt;$D$3+1),SUM(C43*Inputs!$M$6),SUM(C43*Inputs!$G$7))</f>
        <v>0</v>
      </c>
      <c r="E43" s="13">
        <f t="shared" si="30"/>
        <v>0</v>
      </c>
      <c r="F43" s="13">
        <f t="shared" si="31"/>
        <v>0</v>
      </c>
      <c r="H43" s="14">
        <f t="shared" si="32"/>
        <v>0</v>
      </c>
      <c r="I43" s="14">
        <f>SUM(H43*Inputs!$G$7)</f>
        <v>0</v>
      </c>
      <c r="J43" s="14">
        <f t="shared" si="33"/>
        <v>0</v>
      </c>
      <c r="K43" s="14">
        <f t="shared" si="34"/>
        <v>0</v>
      </c>
      <c r="L43" s="12">
        <f t="shared" si="35"/>
        <v>36</v>
      </c>
      <c r="M43" s="14">
        <f t="shared" si="36"/>
        <v>0</v>
      </c>
    </row>
    <row r="44" spans="2:13">
      <c r="B44" s="12">
        <v>37</v>
      </c>
      <c r="C44" s="14">
        <f t="shared" si="29"/>
        <v>0</v>
      </c>
      <c r="D44" s="14">
        <f>IF((B44&lt;$D$3+1),SUM(C44*Inputs!$M$6),SUM(C44*Inputs!$G$7))</f>
        <v>0</v>
      </c>
      <c r="E44" s="13">
        <f t="shared" si="30"/>
        <v>0</v>
      </c>
      <c r="F44" s="13">
        <f t="shared" si="31"/>
        <v>0</v>
      </c>
      <c r="H44" s="14">
        <f t="shared" si="32"/>
        <v>0</v>
      </c>
      <c r="I44" s="14">
        <f>SUM(H44*Inputs!$G$7)</f>
        <v>0</v>
      </c>
      <c r="J44" s="14">
        <f t="shared" si="33"/>
        <v>0</v>
      </c>
      <c r="K44" s="14">
        <f t="shared" si="34"/>
        <v>0</v>
      </c>
      <c r="L44" s="12">
        <f t="shared" si="35"/>
        <v>37</v>
      </c>
      <c r="M44" s="14">
        <f t="shared" si="36"/>
        <v>0</v>
      </c>
    </row>
    <row r="45" spans="2:13">
      <c r="B45" s="12">
        <v>38</v>
      </c>
      <c r="C45" s="14">
        <f t="shared" si="29"/>
        <v>0</v>
      </c>
      <c r="D45" s="14">
        <f>IF((B45&lt;$D$3+1),SUM(C45*Inputs!$M$6),SUM(C45*Inputs!$G$7))</f>
        <v>0</v>
      </c>
      <c r="E45" s="13">
        <f t="shared" si="30"/>
        <v>0</v>
      </c>
      <c r="F45" s="13">
        <f t="shared" si="31"/>
        <v>0</v>
      </c>
      <c r="H45" s="14">
        <f t="shared" si="32"/>
        <v>0</v>
      </c>
      <c r="I45" s="14">
        <f>SUM(H45*Inputs!$G$7)</f>
        <v>0</v>
      </c>
      <c r="J45" s="14">
        <f t="shared" si="33"/>
        <v>0</v>
      </c>
      <c r="K45" s="14">
        <f t="shared" si="34"/>
        <v>0</v>
      </c>
      <c r="L45" s="12">
        <f t="shared" si="35"/>
        <v>38</v>
      </c>
      <c r="M45" s="14">
        <f t="shared" si="36"/>
        <v>0</v>
      </c>
    </row>
    <row r="46" spans="2:13">
      <c r="B46" s="12">
        <v>39</v>
      </c>
      <c r="C46" s="14">
        <f t="shared" si="29"/>
        <v>0</v>
      </c>
      <c r="D46" s="14">
        <f>IF((B46&lt;$D$3+1),SUM(C46*Inputs!$M$6),SUM(C46*Inputs!$G$7))</f>
        <v>0</v>
      </c>
      <c r="E46" s="13">
        <f t="shared" si="30"/>
        <v>0</v>
      </c>
      <c r="F46" s="13">
        <f t="shared" si="31"/>
        <v>0</v>
      </c>
      <c r="H46" s="14">
        <f t="shared" si="32"/>
        <v>0</v>
      </c>
      <c r="I46" s="14">
        <f>SUM(H46*Inputs!$G$7)</f>
        <v>0</v>
      </c>
      <c r="J46" s="14">
        <f t="shared" si="33"/>
        <v>0</v>
      </c>
      <c r="K46" s="14">
        <f t="shared" si="34"/>
        <v>0</v>
      </c>
      <c r="L46" s="12">
        <f t="shared" si="35"/>
        <v>39</v>
      </c>
      <c r="M46" s="14">
        <f t="shared" si="36"/>
        <v>0</v>
      </c>
    </row>
    <row r="47" spans="2:13">
      <c r="B47" s="12">
        <v>40</v>
      </c>
      <c r="C47" s="14">
        <f t="shared" si="29"/>
        <v>0</v>
      </c>
      <c r="D47" s="14">
        <f>IF((B47&lt;$D$3+1),SUM(C47*Inputs!$M$6),SUM(C47*Inputs!$G$7))</f>
        <v>0</v>
      </c>
      <c r="E47" s="13">
        <f t="shared" si="30"/>
        <v>0</v>
      </c>
      <c r="F47" s="13">
        <f t="shared" si="31"/>
        <v>0</v>
      </c>
      <c r="H47" s="14">
        <f t="shared" si="32"/>
        <v>0</v>
      </c>
      <c r="I47" s="14">
        <f>SUM(H47*Inputs!$G$7)</f>
        <v>0</v>
      </c>
      <c r="J47" s="14">
        <f t="shared" si="33"/>
        <v>0</v>
      </c>
      <c r="K47" s="14">
        <f t="shared" si="34"/>
        <v>0</v>
      </c>
      <c r="L47" s="12">
        <f t="shared" si="35"/>
        <v>40</v>
      </c>
      <c r="M47" s="14">
        <f t="shared" si="36"/>
        <v>0</v>
      </c>
    </row>
    <row r="48" spans="2:13">
      <c r="B48" s="12">
        <v>41</v>
      </c>
      <c r="C48" s="14">
        <f t="shared" si="29"/>
        <v>0</v>
      </c>
      <c r="D48" s="14">
        <f>IF((B48&lt;$D$3+1),SUM(C48*Inputs!$M$6),SUM(C48*Inputs!$G$7))</f>
        <v>0</v>
      </c>
      <c r="E48" s="13">
        <f t="shared" si="30"/>
        <v>0</v>
      </c>
      <c r="F48" s="13">
        <f t="shared" si="31"/>
        <v>0</v>
      </c>
      <c r="H48" s="14">
        <f t="shared" si="32"/>
        <v>0</v>
      </c>
      <c r="I48" s="14">
        <f>SUM(H48*Inputs!$G$7)</f>
        <v>0</v>
      </c>
      <c r="J48" s="14">
        <f t="shared" si="33"/>
        <v>0</v>
      </c>
      <c r="K48" s="14">
        <f t="shared" si="34"/>
        <v>0</v>
      </c>
      <c r="L48" s="12">
        <f t="shared" si="35"/>
        <v>41</v>
      </c>
      <c r="M48" s="14">
        <f t="shared" si="36"/>
        <v>0</v>
      </c>
    </row>
    <row r="49" spans="2:13">
      <c r="B49" s="12">
        <v>42</v>
      </c>
      <c r="C49" s="14">
        <f t="shared" si="29"/>
        <v>0</v>
      </c>
      <c r="D49" s="14">
        <f>IF((B49&lt;$D$3+1),SUM(C49*Inputs!$M$6),SUM(C49*Inputs!$G$7))</f>
        <v>0</v>
      </c>
      <c r="E49" s="13">
        <f t="shared" si="30"/>
        <v>0</v>
      </c>
      <c r="F49" s="13">
        <f t="shared" si="31"/>
        <v>0</v>
      </c>
      <c r="H49" s="14">
        <f t="shared" si="32"/>
        <v>0</v>
      </c>
      <c r="I49" s="14">
        <f>SUM(H49*Inputs!$G$7)</f>
        <v>0</v>
      </c>
      <c r="J49" s="14">
        <f t="shared" si="33"/>
        <v>0</v>
      </c>
      <c r="K49" s="14">
        <f t="shared" si="34"/>
        <v>0</v>
      </c>
      <c r="L49" s="12">
        <f t="shared" si="35"/>
        <v>42</v>
      </c>
      <c r="M49" s="14">
        <f t="shared" si="36"/>
        <v>0</v>
      </c>
    </row>
    <row r="50" spans="2:13">
      <c r="B50" s="12">
        <v>43</v>
      </c>
      <c r="C50" s="14">
        <f t="shared" si="29"/>
        <v>0</v>
      </c>
      <c r="D50" s="14">
        <f>IF((B50&lt;$D$3+1),SUM(C50*Inputs!$M$6),SUM(C50*Inputs!$G$7))</f>
        <v>0</v>
      </c>
      <c r="E50" s="13">
        <f t="shared" si="30"/>
        <v>0</v>
      </c>
      <c r="F50" s="13">
        <f t="shared" si="31"/>
        <v>0</v>
      </c>
      <c r="H50" s="14">
        <f t="shared" si="32"/>
        <v>0</v>
      </c>
      <c r="I50" s="14">
        <f>SUM(H50*Inputs!$G$7)</f>
        <v>0</v>
      </c>
      <c r="J50" s="14">
        <f t="shared" si="33"/>
        <v>0</v>
      </c>
      <c r="K50" s="14">
        <f t="shared" si="34"/>
        <v>0</v>
      </c>
      <c r="L50" s="12">
        <f t="shared" si="35"/>
        <v>43</v>
      </c>
      <c r="M50" s="14">
        <f t="shared" si="36"/>
        <v>0</v>
      </c>
    </row>
    <row r="51" spans="2:13">
      <c r="B51" s="12">
        <v>44</v>
      </c>
      <c r="C51" s="14">
        <f t="shared" si="29"/>
        <v>0</v>
      </c>
      <c r="D51" s="14">
        <f>IF((B51&lt;$D$3+1),SUM(C51*Inputs!$M$6),SUM(C51*Inputs!$G$7))</f>
        <v>0</v>
      </c>
      <c r="E51" s="13">
        <f t="shared" si="30"/>
        <v>0</v>
      </c>
      <c r="F51" s="13">
        <f t="shared" si="31"/>
        <v>0</v>
      </c>
      <c r="H51" s="14">
        <f t="shared" si="32"/>
        <v>0</v>
      </c>
      <c r="I51" s="14">
        <f>SUM(H51*Inputs!$G$7)</f>
        <v>0</v>
      </c>
      <c r="J51" s="14">
        <f t="shared" si="33"/>
        <v>0</v>
      </c>
      <c r="K51" s="14">
        <f t="shared" si="34"/>
        <v>0</v>
      </c>
      <c r="L51" s="12">
        <f t="shared" si="35"/>
        <v>44</v>
      </c>
      <c r="M51" s="14">
        <f t="shared" si="36"/>
        <v>0</v>
      </c>
    </row>
    <row r="52" spans="2:13">
      <c r="B52" s="12">
        <v>45</v>
      </c>
      <c r="C52" s="14">
        <f t="shared" si="29"/>
        <v>0</v>
      </c>
      <c r="D52" s="14">
        <f>IF((B52&lt;$D$3+1),SUM(C52*Inputs!$M$6),SUM(C52*Inputs!$G$7))</f>
        <v>0</v>
      </c>
      <c r="E52" s="13">
        <f t="shared" si="30"/>
        <v>0</v>
      </c>
      <c r="F52" s="13">
        <f t="shared" si="31"/>
        <v>0</v>
      </c>
      <c r="H52" s="14">
        <f t="shared" si="32"/>
        <v>0</v>
      </c>
      <c r="I52" s="14">
        <f>SUM(H52*Inputs!$G$7)</f>
        <v>0</v>
      </c>
      <c r="J52" s="14">
        <f t="shared" si="33"/>
        <v>0</v>
      </c>
      <c r="K52" s="14">
        <f t="shared" si="34"/>
        <v>0</v>
      </c>
      <c r="L52" s="12">
        <f t="shared" si="35"/>
        <v>45</v>
      </c>
      <c r="M52" s="14">
        <f t="shared" si="36"/>
        <v>0</v>
      </c>
    </row>
    <row r="53" spans="2:13">
      <c r="B53" s="12">
        <v>46</v>
      </c>
      <c r="C53" s="14">
        <f t="shared" si="29"/>
        <v>0</v>
      </c>
      <c r="D53" s="14">
        <f>IF((B53&lt;$D$3+1),SUM(C53*Inputs!$M$6),SUM(C53*Inputs!$G$7))</f>
        <v>0</v>
      </c>
      <c r="E53" s="13">
        <f t="shared" si="30"/>
        <v>0</v>
      </c>
      <c r="F53" s="13">
        <f t="shared" si="31"/>
        <v>0</v>
      </c>
      <c r="H53" s="14">
        <f t="shared" si="32"/>
        <v>0</v>
      </c>
      <c r="I53" s="14">
        <f>SUM(H53*Inputs!$G$7)</f>
        <v>0</v>
      </c>
      <c r="J53" s="14">
        <f t="shared" si="33"/>
        <v>0</v>
      </c>
      <c r="K53" s="14">
        <f t="shared" si="34"/>
        <v>0</v>
      </c>
      <c r="L53" s="12">
        <f t="shared" si="35"/>
        <v>46</v>
      </c>
      <c r="M53" s="14">
        <f t="shared" si="36"/>
        <v>0</v>
      </c>
    </row>
    <row r="54" spans="2:13">
      <c r="B54" s="12">
        <v>47</v>
      </c>
      <c r="C54" s="14">
        <f t="shared" si="29"/>
        <v>0</v>
      </c>
      <c r="D54" s="14">
        <f>IF((B54&lt;$D$3+1),SUM(C54*Inputs!$M$6),SUM(C54*Inputs!$G$7))</f>
        <v>0</v>
      </c>
      <c r="E54" s="13">
        <f t="shared" si="30"/>
        <v>0</v>
      </c>
      <c r="F54" s="13">
        <f t="shared" si="31"/>
        <v>0</v>
      </c>
      <c r="H54" s="14">
        <f t="shared" si="32"/>
        <v>0</v>
      </c>
      <c r="I54" s="14">
        <f>SUM(H54*Inputs!$G$7)</f>
        <v>0</v>
      </c>
      <c r="J54" s="14">
        <f t="shared" si="33"/>
        <v>0</v>
      </c>
      <c r="K54" s="14">
        <f t="shared" si="34"/>
        <v>0</v>
      </c>
      <c r="L54" s="12">
        <f t="shared" si="35"/>
        <v>47</v>
      </c>
      <c r="M54" s="14">
        <f t="shared" si="36"/>
        <v>0</v>
      </c>
    </row>
    <row r="55" spans="2:13">
      <c r="B55" s="12">
        <v>48</v>
      </c>
      <c r="C55" s="14">
        <f t="shared" si="29"/>
        <v>0</v>
      </c>
      <c r="D55" s="14">
        <f>IF((B55&lt;$D$3+1),SUM(C55*Inputs!$M$6),SUM(C55*Inputs!$G$7))</f>
        <v>0</v>
      </c>
      <c r="E55" s="13">
        <f t="shared" si="30"/>
        <v>0</v>
      </c>
      <c r="F55" s="13">
        <f t="shared" si="31"/>
        <v>0</v>
      </c>
      <c r="H55" s="14">
        <f t="shared" si="32"/>
        <v>0</v>
      </c>
      <c r="I55" s="14">
        <f>SUM(H55*Inputs!$G$7)</f>
        <v>0</v>
      </c>
      <c r="J55" s="14">
        <f t="shared" si="33"/>
        <v>0</v>
      </c>
      <c r="K55" s="14">
        <f t="shared" si="34"/>
        <v>0</v>
      </c>
      <c r="L55" s="12">
        <f t="shared" si="35"/>
        <v>48</v>
      </c>
      <c r="M55" s="14">
        <f t="shared" si="36"/>
        <v>0</v>
      </c>
    </row>
    <row r="56" spans="2:13">
      <c r="B56" s="12">
        <v>49</v>
      </c>
      <c r="C56" s="14">
        <f t="shared" si="29"/>
        <v>0</v>
      </c>
      <c r="D56" s="14">
        <f>IF((B56&lt;$D$3+1),SUM(C56*Inputs!$M$6),SUM(C56*Inputs!$G$7))</f>
        <v>0</v>
      </c>
      <c r="E56" s="13">
        <f t="shared" si="30"/>
        <v>0</v>
      </c>
      <c r="F56" s="13">
        <f t="shared" si="31"/>
        <v>0</v>
      </c>
      <c r="H56" s="14">
        <f t="shared" si="32"/>
        <v>0</v>
      </c>
      <c r="I56" s="14">
        <f>SUM(H56*Inputs!$G$7)</f>
        <v>0</v>
      </c>
      <c r="J56" s="14">
        <f t="shared" si="33"/>
        <v>0</v>
      </c>
      <c r="K56" s="14">
        <f t="shared" si="34"/>
        <v>0</v>
      </c>
      <c r="L56" s="12">
        <f t="shared" si="35"/>
        <v>49</v>
      </c>
      <c r="M56" s="14">
        <f t="shared" si="36"/>
        <v>0</v>
      </c>
    </row>
    <row r="57" spans="2:13">
      <c r="B57" s="12">
        <v>50</v>
      </c>
      <c r="C57" s="14">
        <f t="shared" si="29"/>
        <v>0</v>
      </c>
      <c r="D57" s="14">
        <f>IF((B57&lt;$D$3+1),SUM(C57*Inputs!$M$6),SUM(C57*Inputs!$G$7))</f>
        <v>0</v>
      </c>
      <c r="E57" s="13">
        <f t="shared" si="30"/>
        <v>0</v>
      </c>
      <c r="F57" s="13">
        <f t="shared" si="31"/>
        <v>0</v>
      </c>
      <c r="H57" s="14">
        <f t="shared" si="32"/>
        <v>0</v>
      </c>
      <c r="I57" s="14">
        <f>SUM(H57*Inputs!$G$7)</f>
        <v>0</v>
      </c>
      <c r="J57" s="14">
        <f t="shared" si="33"/>
        <v>0</v>
      </c>
      <c r="K57" s="14">
        <f t="shared" si="34"/>
        <v>0</v>
      </c>
      <c r="L57" s="12">
        <f t="shared" si="35"/>
        <v>50</v>
      </c>
      <c r="M57" s="14">
        <f t="shared" si="36"/>
        <v>0</v>
      </c>
    </row>
    <row r="58" spans="2:13">
      <c r="B58" s="12">
        <v>51</v>
      </c>
      <c r="C58" s="14">
        <f t="shared" si="29"/>
        <v>0</v>
      </c>
      <c r="D58" s="14">
        <f>IF((B58&lt;$D$3+1),SUM(C58*Inputs!$M$6),SUM(C58*Inputs!$G$7))</f>
        <v>0</v>
      </c>
      <c r="E58" s="13">
        <f t="shared" si="30"/>
        <v>0</v>
      </c>
      <c r="F58" s="13">
        <f t="shared" si="31"/>
        <v>0</v>
      </c>
      <c r="H58" s="14">
        <f t="shared" si="32"/>
        <v>0</v>
      </c>
      <c r="I58" s="14">
        <f>SUM(H58*Inputs!$G$7)</f>
        <v>0</v>
      </c>
      <c r="J58" s="14">
        <f t="shared" si="33"/>
        <v>0</v>
      </c>
      <c r="K58" s="14">
        <f t="shared" si="34"/>
        <v>0</v>
      </c>
      <c r="L58" s="12">
        <f t="shared" si="35"/>
        <v>51</v>
      </c>
      <c r="M58" s="14">
        <f t="shared" si="36"/>
        <v>0</v>
      </c>
    </row>
    <row r="59" spans="2:13">
      <c r="B59" s="12">
        <v>52</v>
      </c>
      <c r="C59" s="14">
        <f t="shared" si="29"/>
        <v>0</v>
      </c>
      <c r="D59" s="14">
        <f>IF((B59&lt;$D$3+1),SUM(C59*Inputs!$M$6),SUM(C59*Inputs!$G$7))</f>
        <v>0</v>
      </c>
      <c r="E59" s="13">
        <f t="shared" si="30"/>
        <v>0</v>
      </c>
      <c r="F59" s="13">
        <f t="shared" si="31"/>
        <v>0</v>
      </c>
      <c r="H59" s="14">
        <f t="shared" si="32"/>
        <v>0</v>
      </c>
      <c r="I59" s="14">
        <f>SUM(H59*Inputs!$G$7)</f>
        <v>0</v>
      </c>
      <c r="J59" s="14">
        <f t="shared" si="33"/>
        <v>0</v>
      </c>
      <c r="K59" s="14">
        <f t="shared" si="34"/>
        <v>0</v>
      </c>
      <c r="L59" s="12">
        <f t="shared" si="35"/>
        <v>52</v>
      </c>
      <c r="M59" s="14">
        <f t="shared" si="36"/>
        <v>0</v>
      </c>
    </row>
    <row r="60" spans="2:13">
      <c r="B60" s="12">
        <v>53</v>
      </c>
      <c r="C60" s="14">
        <f t="shared" si="29"/>
        <v>0</v>
      </c>
      <c r="D60" s="14">
        <f>IF((B60&lt;$D$3+1),SUM(C60*Inputs!$M$6),SUM(C60*Inputs!$G$7))</f>
        <v>0</v>
      </c>
      <c r="E60" s="13">
        <f t="shared" si="30"/>
        <v>0</v>
      </c>
      <c r="F60" s="13">
        <f t="shared" si="31"/>
        <v>0</v>
      </c>
      <c r="H60" s="14">
        <f t="shared" si="32"/>
        <v>0</v>
      </c>
      <c r="I60" s="14">
        <f>SUM(H60*Inputs!$G$7)</f>
        <v>0</v>
      </c>
      <c r="J60" s="14">
        <f t="shared" si="33"/>
        <v>0</v>
      </c>
      <c r="K60" s="14">
        <f t="shared" si="34"/>
        <v>0</v>
      </c>
      <c r="L60" s="12">
        <f t="shared" si="35"/>
        <v>53</v>
      </c>
      <c r="M60" s="14">
        <f t="shared" si="36"/>
        <v>0</v>
      </c>
    </row>
    <row r="61" spans="2:13">
      <c r="B61" s="12">
        <v>54</v>
      </c>
      <c r="C61" s="14">
        <f t="shared" si="29"/>
        <v>0</v>
      </c>
      <c r="D61" s="14">
        <f>IF((B61&lt;$D$3+1),SUM(C61*Inputs!$M$6),SUM(C61*Inputs!$G$7))</f>
        <v>0</v>
      </c>
      <c r="E61" s="13">
        <f t="shared" si="30"/>
        <v>0</v>
      </c>
      <c r="F61" s="13">
        <f t="shared" si="31"/>
        <v>0</v>
      </c>
      <c r="H61" s="14">
        <f t="shared" si="32"/>
        <v>0</v>
      </c>
      <c r="I61" s="14">
        <f>SUM(H61*Inputs!$G$7)</f>
        <v>0</v>
      </c>
      <c r="J61" s="14">
        <f t="shared" si="33"/>
        <v>0</v>
      </c>
      <c r="K61" s="14">
        <f t="shared" si="34"/>
        <v>0</v>
      </c>
      <c r="L61" s="12">
        <f t="shared" si="35"/>
        <v>54</v>
      </c>
      <c r="M61" s="14">
        <f t="shared" si="36"/>
        <v>0</v>
      </c>
    </row>
    <row r="62" spans="2:13">
      <c r="B62" s="12">
        <v>55</v>
      </c>
      <c r="C62" s="14">
        <f t="shared" si="29"/>
        <v>0</v>
      </c>
      <c r="D62" s="14">
        <f>IF((B62&lt;$D$3+1),SUM(C62*Inputs!$M$6),SUM(C62*Inputs!$G$7))</f>
        <v>0</v>
      </c>
      <c r="E62" s="13">
        <f t="shared" si="30"/>
        <v>0</v>
      </c>
      <c r="F62" s="13">
        <f t="shared" si="31"/>
        <v>0</v>
      </c>
      <c r="H62" s="14">
        <f t="shared" si="32"/>
        <v>0</v>
      </c>
      <c r="I62" s="14">
        <f>SUM(H62*Inputs!$G$7)</f>
        <v>0</v>
      </c>
      <c r="J62" s="14">
        <f t="shared" si="33"/>
        <v>0</v>
      </c>
      <c r="K62" s="14">
        <f t="shared" si="34"/>
        <v>0</v>
      </c>
      <c r="L62" s="12">
        <f t="shared" si="35"/>
        <v>55</v>
      </c>
      <c r="M62" s="14">
        <f t="shared" si="36"/>
        <v>0</v>
      </c>
    </row>
    <row r="63" spans="2:13">
      <c r="B63" s="12">
        <v>56</v>
      </c>
      <c r="C63" s="14">
        <f t="shared" si="29"/>
        <v>0</v>
      </c>
      <c r="D63" s="14">
        <f>IF((B63&lt;$D$3+1),SUM(C63*Inputs!$M$6),SUM(C63*Inputs!$G$7))</f>
        <v>0</v>
      </c>
      <c r="E63" s="13">
        <f t="shared" si="30"/>
        <v>0</v>
      </c>
      <c r="F63" s="13">
        <f t="shared" si="31"/>
        <v>0</v>
      </c>
      <c r="H63" s="14">
        <f t="shared" si="32"/>
        <v>0</v>
      </c>
      <c r="I63" s="14">
        <f>SUM(H63*Inputs!$G$7)</f>
        <v>0</v>
      </c>
      <c r="J63" s="14">
        <f t="shared" si="33"/>
        <v>0</v>
      </c>
      <c r="K63" s="14">
        <f t="shared" si="34"/>
        <v>0</v>
      </c>
      <c r="L63" s="12">
        <f t="shared" si="35"/>
        <v>56</v>
      </c>
      <c r="M63" s="14">
        <f t="shared" si="36"/>
        <v>0</v>
      </c>
    </row>
    <row r="64" spans="2:13">
      <c r="B64" s="12">
        <v>57</v>
      </c>
      <c r="C64" s="14">
        <f t="shared" si="29"/>
        <v>0</v>
      </c>
      <c r="D64" s="14">
        <f>IF((B64&lt;$D$3+1),SUM(C64*Inputs!$M$6),SUM(C64*Inputs!$G$7))</f>
        <v>0</v>
      </c>
      <c r="E64" s="13">
        <f t="shared" si="30"/>
        <v>0</v>
      </c>
      <c r="F64" s="13">
        <f t="shared" si="31"/>
        <v>0</v>
      </c>
      <c r="H64" s="14">
        <f t="shared" si="32"/>
        <v>0</v>
      </c>
      <c r="I64" s="14">
        <f>SUM(H64*Inputs!$G$7)</f>
        <v>0</v>
      </c>
      <c r="J64" s="14">
        <f t="shared" si="33"/>
        <v>0</v>
      </c>
      <c r="K64" s="14">
        <f t="shared" si="34"/>
        <v>0</v>
      </c>
      <c r="L64" s="12">
        <f t="shared" si="35"/>
        <v>57</v>
      </c>
      <c r="M64" s="14">
        <f t="shared" si="36"/>
        <v>0</v>
      </c>
    </row>
    <row r="65" spans="2:13">
      <c r="B65" s="12">
        <v>58</v>
      </c>
      <c r="C65" s="14">
        <f t="shared" si="29"/>
        <v>0</v>
      </c>
      <c r="D65" s="14">
        <f>IF((B65&lt;$D$3+1),SUM(C65*Inputs!$M$6),SUM(C65*Inputs!$G$7))</f>
        <v>0</v>
      </c>
      <c r="E65" s="13">
        <f t="shared" si="30"/>
        <v>0</v>
      </c>
      <c r="F65" s="13">
        <f t="shared" si="31"/>
        <v>0</v>
      </c>
      <c r="H65" s="14">
        <f t="shared" si="32"/>
        <v>0</v>
      </c>
      <c r="I65" s="14">
        <f>SUM(H65*Inputs!$G$7)</f>
        <v>0</v>
      </c>
      <c r="J65" s="14">
        <f t="shared" si="33"/>
        <v>0</v>
      </c>
      <c r="K65" s="14">
        <f t="shared" si="34"/>
        <v>0</v>
      </c>
      <c r="L65" s="12">
        <f t="shared" si="35"/>
        <v>58</v>
      </c>
      <c r="M65" s="14">
        <f t="shared" si="36"/>
        <v>0</v>
      </c>
    </row>
    <row r="66" spans="2:13">
      <c r="B66" s="12">
        <v>59</v>
      </c>
      <c r="C66" s="14">
        <f t="shared" si="29"/>
        <v>0</v>
      </c>
      <c r="D66" s="14">
        <f>IF((B66&lt;$D$3+1),SUM(C66*Inputs!$M$6),SUM(C66*Inputs!$G$7))</f>
        <v>0</v>
      </c>
      <c r="E66" s="13">
        <f t="shared" si="30"/>
        <v>0</v>
      </c>
      <c r="F66" s="13">
        <f t="shared" si="31"/>
        <v>0</v>
      </c>
      <c r="H66" s="14">
        <f t="shared" si="32"/>
        <v>0</v>
      </c>
      <c r="I66" s="14">
        <f>SUM(H66*Inputs!$G$7)</f>
        <v>0</v>
      </c>
      <c r="J66" s="14">
        <f t="shared" si="33"/>
        <v>0</v>
      </c>
      <c r="K66" s="14">
        <f t="shared" si="34"/>
        <v>0</v>
      </c>
      <c r="L66" s="12">
        <f t="shared" si="35"/>
        <v>59</v>
      </c>
      <c r="M66" s="14">
        <f t="shared" si="36"/>
        <v>0</v>
      </c>
    </row>
    <row r="67" spans="2:13">
      <c r="B67" s="12">
        <v>60</v>
      </c>
      <c r="C67" s="14">
        <f t="shared" si="29"/>
        <v>0</v>
      </c>
      <c r="D67" s="14">
        <f>IF((B67&lt;$D$3+1),SUM(C67*Inputs!$M$6),SUM(C67*Inputs!$G$7))</f>
        <v>0</v>
      </c>
      <c r="E67" s="13">
        <f t="shared" si="30"/>
        <v>0</v>
      </c>
      <c r="F67" s="13">
        <f t="shared" si="31"/>
        <v>0</v>
      </c>
      <c r="H67" s="14">
        <f t="shared" si="32"/>
        <v>0</v>
      </c>
      <c r="I67" s="14">
        <f>SUM(H67*Inputs!$G$7)</f>
        <v>0</v>
      </c>
      <c r="J67" s="14">
        <f t="shared" si="33"/>
        <v>0</v>
      </c>
      <c r="K67" s="14">
        <f t="shared" si="34"/>
        <v>0</v>
      </c>
      <c r="L67" s="12">
        <f t="shared" si="35"/>
        <v>60</v>
      </c>
      <c r="M67" s="14">
        <f t="shared" si="36"/>
        <v>0</v>
      </c>
    </row>
    <row r="68" spans="2:13">
      <c r="B68" s="12">
        <v>61</v>
      </c>
      <c r="C68" s="14">
        <f t="shared" si="29"/>
        <v>0</v>
      </c>
      <c r="D68" s="14">
        <f>IF((B68&lt;$D$3+1),SUM(C68*Inputs!$M$6),SUM(C68*Inputs!$G$7))</f>
        <v>0</v>
      </c>
      <c r="E68" s="13">
        <f t="shared" si="30"/>
        <v>0</v>
      </c>
      <c r="F68" s="13">
        <f t="shared" si="31"/>
        <v>0</v>
      </c>
      <c r="H68" s="14">
        <f t="shared" si="32"/>
        <v>0</v>
      </c>
      <c r="I68" s="14">
        <f>SUM(H68*Inputs!$G$7)</f>
        <v>0</v>
      </c>
      <c r="J68" s="14">
        <f t="shared" si="33"/>
        <v>0</v>
      </c>
      <c r="K68" s="14">
        <f t="shared" si="34"/>
        <v>0</v>
      </c>
      <c r="L68" s="12">
        <f t="shared" si="35"/>
        <v>61</v>
      </c>
      <c r="M68" s="14">
        <f t="shared" si="36"/>
        <v>0</v>
      </c>
    </row>
    <row r="69" spans="2:13">
      <c r="B69" s="12">
        <v>62</v>
      </c>
      <c r="C69" s="14">
        <f t="shared" si="29"/>
        <v>0</v>
      </c>
      <c r="D69" s="14">
        <f>IF((B69&lt;$D$3+1),SUM(C69*Inputs!$M$6),SUM(C69*Inputs!$G$7))</f>
        <v>0</v>
      </c>
      <c r="E69" s="13">
        <f t="shared" si="30"/>
        <v>0</v>
      </c>
      <c r="F69" s="13">
        <f t="shared" si="31"/>
        <v>0</v>
      </c>
      <c r="H69" s="14">
        <f t="shared" si="32"/>
        <v>0</v>
      </c>
      <c r="I69" s="14">
        <f>SUM(H69*Inputs!$G$7)</f>
        <v>0</v>
      </c>
      <c r="J69" s="14">
        <f t="shared" si="33"/>
        <v>0</v>
      </c>
      <c r="K69" s="14">
        <f t="shared" si="34"/>
        <v>0</v>
      </c>
      <c r="L69" s="12">
        <f t="shared" si="35"/>
        <v>62</v>
      </c>
      <c r="M69" s="14">
        <f t="shared" si="36"/>
        <v>0</v>
      </c>
    </row>
    <row r="70" spans="2:13">
      <c r="B70" s="12">
        <v>63</v>
      </c>
      <c r="C70" s="14">
        <f t="shared" si="29"/>
        <v>0</v>
      </c>
      <c r="D70" s="14">
        <f>IF((B70&lt;$D$3+1),SUM(C70*Inputs!$M$6),SUM(C70*Inputs!$G$7))</f>
        <v>0</v>
      </c>
      <c r="E70" s="13">
        <f t="shared" si="30"/>
        <v>0</v>
      </c>
      <c r="F70" s="13">
        <f t="shared" si="31"/>
        <v>0</v>
      </c>
      <c r="H70" s="14">
        <f t="shared" si="32"/>
        <v>0</v>
      </c>
      <c r="I70" s="14">
        <f>SUM(H70*Inputs!$G$7)</f>
        <v>0</v>
      </c>
      <c r="J70" s="14">
        <f t="shared" si="33"/>
        <v>0</v>
      </c>
      <c r="K70" s="14">
        <f t="shared" si="34"/>
        <v>0</v>
      </c>
      <c r="L70" s="12">
        <f t="shared" si="35"/>
        <v>63</v>
      </c>
      <c r="M70" s="14">
        <f t="shared" si="36"/>
        <v>0</v>
      </c>
    </row>
    <row r="71" spans="2:13">
      <c r="B71" s="12">
        <v>64</v>
      </c>
      <c r="C71" s="14">
        <f t="shared" si="29"/>
        <v>0</v>
      </c>
      <c r="D71" s="14">
        <f>IF((B71&lt;$D$3+1),SUM(C71*Inputs!$M$6),SUM(C71*Inputs!$G$7))</f>
        <v>0</v>
      </c>
      <c r="E71" s="13">
        <f t="shared" si="30"/>
        <v>0</v>
      </c>
      <c r="F71" s="13">
        <f t="shared" si="31"/>
        <v>0</v>
      </c>
      <c r="H71" s="14">
        <f t="shared" si="32"/>
        <v>0</v>
      </c>
      <c r="I71" s="14">
        <f>SUM(H71*Inputs!$G$7)</f>
        <v>0</v>
      </c>
      <c r="J71" s="14">
        <f t="shared" si="33"/>
        <v>0</v>
      </c>
      <c r="K71" s="14">
        <f t="shared" si="34"/>
        <v>0</v>
      </c>
      <c r="L71" s="12">
        <f t="shared" si="35"/>
        <v>64</v>
      </c>
      <c r="M71" s="14">
        <f t="shared" si="36"/>
        <v>0</v>
      </c>
    </row>
    <row r="72" spans="2:13">
      <c r="B72" s="12">
        <v>65</v>
      </c>
      <c r="C72" s="14">
        <f t="shared" si="29"/>
        <v>0</v>
      </c>
      <c r="D72" s="14">
        <f>IF((B72&lt;$D$3+1),SUM(C72*Inputs!$M$6),SUM(C72*Inputs!$G$7))</f>
        <v>0</v>
      </c>
      <c r="E72" s="13">
        <f t="shared" si="30"/>
        <v>0</v>
      </c>
      <c r="F72" s="13">
        <f t="shared" si="31"/>
        <v>0</v>
      </c>
      <c r="H72" s="14">
        <f t="shared" si="32"/>
        <v>0</v>
      </c>
      <c r="I72" s="14">
        <f>SUM(H72*Inputs!$G$7)</f>
        <v>0</v>
      </c>
      <c r="J72" s="14">
        <f t="shared" si="33"/>
        <v>0</v>
      </c>
      <c r="K72" s="14">
        <f t="shared" si="34"/>
        <v>0</v>
      </c>
      <c r="L72" s="12">
        <f t="shared" si="35"/>
        <v>65</v>
      </c>
      <c r="M72" s="14">
        <f t="shared" si="36"/>
        <v>0</v>
      </c>
    </row>
    <row r="73" spans="2:13">
      <c r="B73" s="12">
        <v>66</v>
      </c>
      <c r="C73" s="14">
        <f t="shared" si="29"/>
        <v>0</v>
      </c>
      <c r="D73" s="14">
        <f>IF((B73&lt;$D$3+1),SUM(C73*Inputs!$M$6),SUM(C73*Inputs!$G$7))</f>
        <v>0</v>
      </c>
      <c r="E73" s="13">
        <f t="shared" si="30"/>
        <v>0</v>
      </c>
      <c r="F73" s="13">
        <f t="shared" si="31"/>
        <v>0</v>
      </c>
      <c r="H73" s="14">
        <f t="shared" si="32"/>
        <v>0</v>
      </c>
      <c r="I73" s="14">
        <f>SUM(H73*Inputs!$G$7)</f>
        <v>0</v>
      </c>
      <c r="J73" s="14">
        <f t="shared" si="33"/>
        <v>0</v>
      </c>
      <c r="K73" s="14">
        <f t="shared" si="34"/>
        <v>0</v>
      </c>
      <c r="L73" s="12">
        <f t="shared" si="35"/>
        <v>66</v>
      </c>
      <c r="M73" s="14">
        <f t="shared" si="36"/>
        <v>0</v>
      </c>
    </row>
    <row r="74" spans="2:13">
      <c r="B74" s="12">
        <v>67</v>
      </c>
      <c r="C74" s="14">
        <f t="shared" si="29"/>
        <v>0</v>
      </c>
      <c r="D74" s="14">
        <f>IF((B74&lt;$D$3+1),SUM(C74*Inputs!$M$6),SUM(C74*Inputs!$G$7))</f>
        <v>0</v>
      </c>
      <c r="E74" s="13">
        <f t="shared" si="30"/>
        <v>0</v>
      </c>
      <c r="F74" s="13">
        <f t="shared" si="31"/>
        <v>0</v>
      </c>
      <c r="H74" s="14">
        <f t="shared" si="32"/>
        <v>0</v>
      </c>
      <c r="I74" s="14">
        <f>SUM(H74*Inputs!$G$7)</f>
        <v>0</v>
      </c>
      <c r="J74" s="14">
        <f t="shared" si="33"/>
        <v>0</v>
      </c>
      <c r="K74" s="14">
        <f t="shared" si="34"/>
        <v>0</v>
      </c>
      <c r="L74" s="12">
        <f t="shared" si="35"/>
        <v>67</v>
      </c>
      <c r="M74" s="14">
        <f t="shared" si="36"/>
        <v>0</v>
      </c>
    </row>
    <row r="75" spans="2:13">
      <c r="B75" s="12">
        <v>68</v>
      </c>
      <c r="C75" s="14">
        <f t="shared" si="29"/>
        <v>0</v>
      </c>
      <c r="D75" s="14">
        <f>IF((B75&lt;$D$3+1),SUM(C75*Inputs!$M$6),SUM(C75*Inputs!$G$7))</f>
        <v>0</v>
      </c>
      <c r="E75" s="13">
        <f t="shared" si="30"/>
        <v>0</v>
      </c>
      <c r="F75" s="13">
        <f t="shared" si="31"/>
        <v>0</v>
      </c>
      <c r="H75" s="14">
        <f t="shared" si="32"/>
        <v>0</v>
      </c>
      <c r="I75" s="14">
        <f>SUM(H75*Inputs!$G$7)</f>
        <v>0</v>
      </c>
      <c r="J75" s="14">
        <f t="shared" si="33"/>
        <v>0</v>
      </c>
      <c r="K75" s="14">
        <f t="shared" si="34"/>
        <v>0</v>
      </c>
      <c r="L75" s="12">
        <f t="shared" si="35"/>
        <v>68</v>
      </c>
      <c r="M75" s="14">
        <f t="shared" si="36"/>
        <v>0</v>
      </c>
    </row>
    <row r="76" spans="2:13">
      <c r="B76" s="12">
        <v>69</v>
      </c>
      <c r="C76" s="14">
        <f t="shared" si="29"/>
        <v>0</v>
      </c>
      <c r="D76" s="14">
        <f>IF((B76&lt;$D$3+1),SUM(C76*Inputs!$M$6),SUM(C76*Inputs!$G$7))</f>
        <v>0</v>
      </c>
      <c r="E76" s="13">
        <f t="shared" si="30"/>
        <v>0</v>
      </c>
      <c r="F76" s="13">
        <f t="shared" si="31"/>
        <v>0</v>
      </c>
      <c r="H76" s="14">
        <f t="shared" si="32"/>
        <v>0</v>
      </c>
      <c r="I76" s="14">
        <f>SUM(H76*Inputs!$G$7)</f>
        <v>0</v>
      </c>
      <c r="J76" s="14">
        <f t="shared" si="33"/>
        <v>0</v>
      </c>
      <c r="K76" s="14">
        <f t="shared" si="34"/>
        <v>0</v>
      </c>
      <c r="L76" s="12">
        <f t="shared" si="35"/>
        <v>69</v>
      </c>
      <c r="M76" s="14">
        <f t="shared" si="36"/>
        <v>0</v>
      </c>
    </row>
    <row r="77" spans="2:13">
      <c r="B77" s="12">
        <v>70</v>
      </c>
      <c r="C77" s="14">
        <f t="shared" si="29"/>
        <v>0</v>
      </c>
      <c r="D77" s="14">
        <f>IF((B77&lt;$D$3+1),SUM(C77*Inputs!$M$6),SUM(C77*Inputs!$G$7))</f>
        <v>0</v>
      </c>
      <c r="E77" s="13">
        <f t="shared" si="30"/>
        <v>0</v>
      </c>
      <c r="F77" s="13">
        <f t="shared" si="31"/>
        <v>0</v>
      </c>
      <c r="H77" s="14">
        <f t="shared" si="32"/>
        <v>0</v>
      </c>
      <c r="I77" s="14">
        <f>SUM(H77*Inputs!$G$7)</f>
        <v>0</v>
      </c>
      <c r="J77" s="14">
        <f t="shared" si="33"/>
        <v>0</v>
      </c>
      <c r="K77" s="14">
        <f t="shared" si="34"/>
        <v>0</v>
      </c>
      <c r="L77" s="12">
        <f t="shared" si="35"/>
        <v>70</v>
      </c>
      <c r="M77" s="14">
        <f t="shared" si="36"/>
        <v>0</v>
      </c>
    </row>
    <row r="78" spans="2:13">
      <c r="B78" s="12">
        <v>71</v>
      </c>
      <c r="C78" s="14">
        <f t="shared" si="29"/>
        <v>0</v>
      </c>
      <c r="D78" s="14">
        <f>IF((B78&lt;$D$3+1),SUM(C78*Inputs!$M$6),SUM(C78*Inputs!$G$7))</f>
        <v>0</v>
      </c>
      <c r="E78" s="13">
        <f t="shared" si="30"/>
        <v>0</v>
      </c>
      <c r="F78" s="13">
        <f t="shared" si="31"/>
        <v>0</v>
      </c>
      <c r="H78" s="14">
        <f t="shared" si="32"/>
        <v>0</v>
      </c>
      <c r="I78" s="14">
        <f>SUM(H78*Inputs!$G$7)</f>
        <v>0</v>
      </c>
      <c r="J78" s="14">
        <f t="shared" si="33"/>
        <v>0</v>
      </c>
      <c r="K78" s="14">
        <f t="shared" si="34"/>
        <v>0</v>
      </c>
      <c r="L78" s="12">
        <f t="shared" si="35"/>
        <v>71</v>
      </c>
      <c r="M78" s="14">
        <f t="shared" si="36"/>
        <v>0</v>
      </c>
    </row>
    <row r="79" spans="2:13">
      <c r="B79" s="12">
        <v>72</v>
      </c>
      <c r="C79" s="14">
        <f t="shared" si="29"/>
        <v>0</v>
      </c>
      <c r="D79" s="14">
        <f>IF((B79&lt;$D$3+1),SUM(C79*Inputs!$M$6),SUM(C79*Inputs!$G$7))</f>
        <v>0</v>
      </c>
      <c r="E79" s="13">
        <f t="shared" si="30"/>
        <v>0</v>
      </c>
      <c r="F79" s="13">
        <f t="shared" si="31"/>
        <v>0</v>
      </c>
      <c r="H79" s="14">
        <f t="shared" si="32"/>
        <v>0</v>
      </c>
      <c r="I79" s="14">
        <f>SUM(H79*Inputs!$G$7)</f>
        <v>0</v>
      </c>
      <c r="J79" s="14">
        <f t="shared" si="33"/>
        <v>0</v>
      </c>
      <c r="K79" s="14">
        <f t="shared" si="34"/>
        <v>0</v>
      </c>
      <c r="L79" s="12">
        <f t="shared" si="35"/>
        <v>72</v>
      </c>
      <c r="M79" s="14">
        <f t="shared" si="36"/>
        <v>0</v>
      </c>
    </row>
    <row r="80" spans="2:13">
      <c r="B80" s="12">
        <v>73</v>
      </c>
      <c r="C80" s="14">
        <f t="shared" si="29"/>
        <v>0</v>
      </c>
      <c r="D80" s="14">
        <f>IF((B80&lt;$D$3+1),SUM(C80*Inputs!$M$6),SUM(C80*Inputs!$G$7))</f>
        <v>0</v>
      </c>
      <c r="E80" s="13">
        <f t="shared" si="30"/>
        <v>0</v>
      </c>
      <c r="F80" s="13">
        <f t="shared" si="31"/>
        <v>0</v>
      </c>
      <c r="H80" s="14">
        <f t="shared" si="32"/>
        <v>0</v>
      </c>
      <c r="I80" s="14">
        <f>SUM(H80*Inputs!$G$7)</f>
        <v>0</v>
      </c>
      <c r="J80" s="14">
        <f t="shared" si="33"/>
        <v>0</v>
      </c>
      <c r="K80" s="14">
        <f t="shared" si="34"/>
        <v>0</v>
      </c>
      <c r="L80" s="12">
        <f t="shared" si="35"/>
        <v>73</v>
      </c>
      <c r="M80" s="14">
        <f t="shared" si="36"/>
        <v>0</v>
      </c>
    </row>
    <row r="81" spans="2:13">
      <c r="B81" s="12">
        <v>74</v>
      </c>
      <c r="C81" s="14">
        <f t="shared" si="29"/>
        <v>0</v>
      </c>
      <c r="D81" s="14">
        <f>IF((B81&lt;$D$3+1),SUM(C81*Inputs!$M$6),SUM(C81*Inputs!$G$7))</f>
        <v>0</v>
      </c>
      <c r="E81" s="13">
        <f t="shared" si="30"/>
        <v>0</v>
      </c>
      <c r="F81" s="13">
        <f t="shared" si="31"/>
        <v>0</v>
      </c>
      <c r="H81" s="14">
        <f t="shared" si="32"/>
        <v>0</v>
      </c>
      <c r="I81" s="14">
        <f>SUM(H81*Inputs!$G$7)</f>
        <v>0</v>
      </c>
      <c r="J81" s="14">
        <f t="shared" si="33"/>
        <v>0</v>
      </c>
      <c r="K81" s="14">
        <f t="shared" si="34"/>
        <v>0</v>
      </c>
      <c r="L81" s="12">
        <f t="shared" si="35"/>
        <v>74</v>
      </c>
      <c r="M81" s="14">
        <f t="shared" si="36"/>
        <v>0</v>
      </c>
    </row>
    <row r="82" spans="2:13">
      <c r="B82" s="12">
        <v>75</v>
      </c>
      <c r="C82" s="14">
        <f t="shared" si="29"/>
        <v>0</v>
      </c>
      <c r="D82" s="14">
        <f>IF((B82&lt;$D$3+1),SUM(C82*Inputs!$M$6),SUM(C82*Inputs!$G$7))</f>
        <v>0</v>
      </c>
      <c r="E82" s="13">
        <f t="shared" si="30"/>
        <v>0</v>
      </c>
      <c r="F82" s="13">
        <f t="shared" si="31"/>
        <v>0</v>
      </c>
      <c r="H82" s="14">
        <f t="shared" si="32"/>
        <v>0</v>
      </c>
      <c r="I82" s="14">
        <f>SUM(H82*Inputs!$G$7)</f>
        <v>0</v>
      </c>
      <c r="J82" s="14">
        <f t="shared" si="33"/>
        <v>0</v>
      </c>
      <c r="K82" s="14">
        <f t="shared" si="34"/>
        <v>0</v>
      </c>
      <c r="L82" s="12">
        <f t="shared" si="35"/>
        <v>75</v>
      </c>
      <c r="M82" s="14">
        <f t="shared" si="36"/>
        <v>0</v>
      </c>
    </row>
    <row r="83" spans="2:13">
      <c r="B83" s="12">
        <v>76</v>
      </c>
      <c r="C83" s="14">
        <f t="shared" si="29"/>
        <v>0</v>
      </c>
      <c r="D83" s="14">
        <f>IF((B83&lt;$D$3+1),SUM(C83*Inputs!$M$6),SUM(C83*Inputs!$G$7))</f>
        <v>0</v>
      </c>
      <c r="E83" s="13">
        <f t="shared" si="30"/>
        <v>0</v>
      </c>
      <c r="F83" s="13">
        <f t="shared" si="31"/>
        <v>0</v>
      </c>
      <c r="H83" s="14">
        <f t="shared" si="32"/>
        <v>0</v>
      </c>
      <c r="I83" s="14">
        <f>SUM(H83*Inputs!$G$7)</f>
        <v>0</v>
      </c>
      <c r="J83" s="14">
        <f t="shared" si="33"/>
        <v>0</v>
      </c>
      <c r="K83" s="14">
        <f t="shared" si="34"/>
        <v>0</v>
      </c>
      <c r="L83" s="12">
        <f t="shared" si="35"/>
        <v>76</v>
      </c>
      <c r="M83" s="14">
        <f t="shared" si="36"/>
        <v>0</v>
      </c>
    </row>
    <row r="84" spans="2:13">
      <c r="B84" s="12">
        <v>77</v>
      </c>
      <c r="C84" s="14">
        <f t="shared" si="29"/>
        <v>0</v>
      </c>
      <c r="D84" s="14">
        <f>IF((B84&lt;$D$3+1),SUM(C84*Inputs!$M$6),SUM(C84*Inputs!$G$7))</f>
        <v>0</v>
      </c>
      <c r="E84" s="13">
        <f t="shared" si="30"/>
        <v>0</v>
      </c>
      <c r="F84" s="13">
        <f t="shared" si="31"/>
        <v>0</v>
      </c>
      <c r="H84" s="14">
        <f t="shared" si="32"/>
        <v>0</v>
      </c>
      <c r="I84" s="14">
        <f>SUM(H84*Inputs!$G$7)</f>
        <v>0</v>
      </c>
      <c r="J84" s="14">
        <f t="shared" si="33"/>
        <v>0</v>
      </c>
      <c r="K84" s="14">
        <f t="shared" si="34"/>
        <v>0</v>
      </c>
      <c r="L84" s="12">
        <f t="shared" si="35"/>
        <v>77</v>
      </c>
      <c r="M84" s="14">
        <f t="shared" si="36"/>
        <v>0</v>
      </c>
    </row>
    <row r="85" spans="2:13">
      <c r="B85" s="12">
        <v>78</v>
      </c>
      <c r="C85" s="14">
        <f t="shared" si="29"/>
        <v>0</v>
      </c>
      <c r="D85" s="14">
        <f>IF((B85&lt;$D$3+1),SUM(C85*Inputs!$M$6),SUM(C85*Inputs!$G$7))</f>
        <v>0</v>
      </c>
      <c r="E85" s="13">
        <f t="shared" si="30"/>
        <v>0</v>
      </c>
      <c r="F85" s="13">
        <f t="shared" si="31"/>
        <v>0</v>
      </c>
      <c r="H85" s="14">
        <f t="shared" si="32"/>
        <v>0</v>
      </c>
      <c r="I85" s="14">
        <f>SUM(H85*Inputs!$G$7)</f>
        <v>0</v>
      </c>
      <c r="J85" s="14">
        <f t="shared" si="33"/>
        <v>0</v>
      </c>
      <c r="K85" s="14">
        <f t="shared" si="34"/>
        <v>0</v>
      </c>
      <c r="L85" s="12">
        <f t="shared" si="35"/>
        <v>78</v>
      </c>
      <c r="M85" s="14">
        <f t="shared" si="36"/>
        <v>0</v>
      </c>
    </row>
    <row r="86" spans="2:13">
      <c r="B86" s="12">
        <v>79</v>
      </c>
      <c r="C86" s="14">
        <f t="shared" si="29"/>
        <v>0</v>
      </c>
      <c r="D86" s="14">
        <f>IF((B86&lt;$D$3+1),SUM(C86*Inputs!$M$6),SUM(C86*Inputs!$G$7))</f>
        <v>0</v>
      </c>
      <c r="E86" s="13">
        <f t="shared" si="30"/>
        <v>0</v>
      </c>
      <c r="F86" s="13">
        <f t="shared" si="31"/>
        <v>0</v>
      </c>
      <c r="H86" s="14">
        <f t="shared" si="32"/>
        <v>0</v>
      </c>
      <c r="I86" s="14">
        <f>SUM(H86*Inputs!$G$7)</f>
        <v>0</v>
      </c>
      <c r="J86" s="14">
        <f t="shared" si="33"/>
        <v>0</v>
      </c>
      <c r="K86" s="14">
        <f t="shared" si="34"/>
        <v>0</v>
      </c>
      <c r="L86" s="12">
        <f t="shared" si="35"/>
        <v>79</v>
      </c>
      <c r="M86" s="14">
        <f t="shared" si="36"/>
        <v>0</v>
      </c>
    </row>
    <row r="87" spans="2:13">
      <c r="B87" s="12">
        <v>80</v>
      </c>
      <c r="C87" s="14">
        <f t="shared" si="29"/>
        <v>0</v>
      </c>
      <c r="D87" s="14">
        <f>IF((B87&lt;$D$3+1),SUM(C87*Inputs!$M$6),SUM(C87*Inputs!$G$7))</f>
        <v>0</v>
      </c>
      <c r="E87" s="13">
        <f t="shared" si="30"/>
        <v>0</v>
      </c>
      <c r="F87" s="13">
        <f t="shared" si="31"/>
        <v>0</v>
      </c>
      <c r="H87" s="14">
        <f t="shared" si="32"/>
        <v>0</v>
      </c>
      <c r="I87" s="14">
        <f>SUM(H87*Inputs!$G$7)</f>
        <v>0</v>
      </c>
      <c r="J87" s="14">
        <f t="shared" si="33"/>
        <v>0</v>
      </c>
      <c r="K87" s="14">
        <f t="shared" si="34"/>
        <v>0</v>
      </c>
      <c r="L87" s="12">
        <f t="shared" si="35"/>
        <v>80</v>
      </c>
      <c r="M87" s="14">
        <f t="shared" si="36"/>
        <v>0</v>
      </c>
    </row>
    <row r="88" spans="2:13">
      <c r="B88" s="12">
        <v>81</v>
      </c>
      <c r="C88" s="14">
        <f t="shared" si="29"/>
        <v>0</v>
      </c>
      <c r="D88" s="14">
        <f>IF((B88&lt;$D$3+1),SUM(C88*Inputs!$M$6),SUM(C88*Inputs!$G$7))</f>
        <v>0</v>
      </c>
      <c r="E88" s="13">
        <f t="shared" si="30"/>
        <v>0</v>
      </c>
      <c r="F88" s="13">
        <f t="shared" si="31"/>
        <v>0</v>
      </c>
      <c r="H88" s="14">
        <f t="shared" si="32"/>
        <v>0</v>
      </c>
      <c r="I88" s="14">
        <f>SUM(H88*Inputs!$G$7)</f>
        <v>0</v>
      </c>
      <c r="J88" s="14">
        <f t="shared" si="33"/>
        <v>0</v>
      </c>
      <c r="K88" s="14">
        <f t="shared" si="34"/>
        <v>0</v>
      </c>
      <c r="L88" s="12">
        <f t="shared" si="35"/>
        <v>81</v>
      </c>
      <c r="M88" s="14">
        <f t="shared" si="36"/>
        <v>0</v>
      </c>
    </row>
    <row r="89" spans="2:13">
      <c r="B89" s="12">
        <v>82</v>
      </c>
      <c r="C89" s="14">
        <f t="shared" si="29"/>
        <v>0</v>
      </c>
      <c r="D89" s="14">
        <f>IF((B89&lt;$D$3+1),SUM(C89*Inputs!$M$6),SUM(C89*Inputs!$G$7))</f>
        <v>0</v>
      </c>
      <c r="E89" s="13">
        <f t="shared" si="30"/>
        <v>0</v>
      </c>
      <c r="F89" s="13">
        <f t="shared" si="31"/>
        <v>0</v>
      </c>
      <c r="H89" s="14">
        <f t="shared" si="32"/>
        <v>0</v>
      </c>
      <c r="I89" s="14">
        <f>SUM(H89*Inputs!$G$7)</f>
        <v>0</v>
      </c>
      <c r="J89" s="14">
        <f t="shared" si="33"/>
        <v>0</v>
      </c>
      <c r="K89" s="14">
        <f t="shared" si="34"/>
        <v>0</v>
      </c>
      <c r="L89" s="12">
        <f t="shared" si="35"/>
        <v>82</v>
      </c>
      <c r="M89" s="14">
        <f t="shared" si="36"/>
        <v>0</v>
      </c>
    </row>
    <row r="90" spans="2:13">
      <c r="B90" s="12">
        <v>83</v>
      </c>
      <c r="C90" s="14">
        <f t="shared" si="29"/>
        <v>0</v>
      </c>
      <c r="D90" s="14">
        <f>IF((B90&lt;$D$3+1),SUM(C90*Inputs!$M$6),SUM(C90*Inputs!$G$7))</f>
        <v>0</v>
      </c>
      <c r="E90" s="13">
        <f t="shared" si="30"/>
        <v>0</v>
      </c>
      <c r="F90" s="13">
        <f t="shared" si="31"/>
        <v>0</v>
      </c>
      <c r="H90" s="14">
        <f t="shared" si="32"/>
        <v>0</v>
      </c>
      <c r="I90" s="14">
        <f>SUM(H90*Inputs!$G$7)</f>
        <v>0</v>
      </c>
      <c r="J90" s="14">
        <f t="shared" si="33"/>
        <v>0</v>
      </c>
      <c r="K90" s="14">
        <f t="shared" si="34"/>
        <v>0</v>
      </c>
      <c r="L90" s="12">
        <f t="shared" si="35"/>
        <v>83</v>
      </c>
      <c r="M90" s="14">
        <f t="shared" si="36"/>
        <v>0</v>
      </c>
    </row>
    <row r="91" spans="2:13">
      <c r="B91" s="12">
        <v>84</v>
      </c>
      <c r="C91" s="14">
        <f t="shared" si="29"/>
        <v>0</v>
      </c>
      <c r="D91" s="14">
        <f>IF((B91&lt;$D$3+1),SUM(C91*Inputs!$M$6),SUM(C91*Inputs!$G$7))</f>
        <v>0</v>
      </c>
      <c r="E91" s="13">
        <f t="shared" si="30"/>
        <v>0</v>
      </c>
      <c r="F91" s="13">
        <f t="shared" si="31"/>
        <v>0</v>
      </c>
      <c r="H91" s="14">
        <f t="shared" si="32"/>
        <v>0</v>
      </c>
      <c r="I91" s="14">
        <f>SUM(H91*Inputs!$G$7)</f>
        <v>0</v>
      </c>
      <c r="J91" s="14">
        <f t="shared" si="33"/>
        <v>0</v>
      </c>
      <c r="K91" s="14">
        <f t="shared" si="34"/>
        <v>0</v>
      </c>
      <c r="L91" s="12">
        <f t="shared" si="35"/>
        <v>84</v>
      </c>
      <c r="M91" s="14">
        <f t="shared" si="36"/>
        <v>0</v>
      </c>
    </row>
    <row r="92" spans="2:13">
      <c r="B92" s="12">
        <v>85</v>
      </c>
      <c r="C92" s="14">
        <f t="shared" si="29"/>
        <v>0</v>
      </c>
      <c r="D92" s="14">
        <f>IF((B92&lt;$D$3+1),SUM(C92*Inputs!$M$6),SUM(C92*Inputs!$G$7))</f>
        <v>0</v>
      </c>
      <c r="E92" s="13">
        <f t="shared" si="30"/>
        <v>0</v>
      </c>
      <c r="F92" s="13">
        <f t="shared" si="31"/>
        <v>0</v>
      </c>
      <c r="H92" s="14">
        <f t="shared" si="32"/>
        <v>0</v>
      </c>
      <c r="I92" s="14">
        <f>SUM(H92*Inputs!$G$7)</f>
        <v>0</v>
      </c>
      <c r="J92" s="14">
        <f t="shared" si="33"/>
        <v>0</v>
      </c>
      <c r="K92" s="14">
        <f t="shared" si="34"/>
        <v>0</v>
      </c>
      <c r="L92" s="12">
        <f t="shared" si="35"/>
        <v>85</v>
      </c>
      <c r="M92" s="14">
        <f t="shared" si="36"/>
        <v>0</v>
      </c>
    </row>
    <row r="93" spans="2:13">
      <c r="B93" s="12">
        <v>86</v>
      </c>
      <c r="C93" s="14">
        <f t="shared" si="29"/>
        <v>0</v>
      </c>
      <c r="D93" s="14">
        <f>IF((B93&lt;$D$3+1),SUM(C93*Inputs!$M$6),SUM(C93*Inputs!$G$7))</f>
        <v>0</v>
      </c>
      <c r="E93" s="13">
        <f t="shared" si="30"/>
        <v>0</v>
      </c>
      <c r="F93" s="13">
        <f t="shared" si="31"/>
        <v>0</v>
      </c>
      <c r="H93" s="14">
        <f t="shared" si="32"/>
        <v>0</v>
      </c>
      <c r="I93" s="14">
        <f>SUM(H93*Inputs!$G$7)</f>
        <v>0</v>
      </c>
      <c r="J93" s="14">
        <f t="shared" si="33"/>
        <v>0</v>
      </c>
      <c r="K93" s="14">
        <f t="shared" si="34"/>
        <v>0</v>
      </c>
      <c r="L93" s="12">
        <f t="shared" si="35"/>
        <v>86</v>
      </c>
      <c r="M93" s="14">
        <f t="shared" si="36"/>
        <v>0</v>
      </c>
    </row>
    <row r="94" spans="2:13">
      <c r="B94" s="12">
        <v>87</v>
      </c>
      <c r="C94" s="14">
        <f t="shared" si="29"/>
        <v>0</v>
      </c>
      <c r="D94" s="14">
        <f>IF((B94&lt;$D$3+1),SUM(C94*Inputs!$M$6),SUM(C94*Inputs!$G$7))</f>
        <v>0</v>
      </c>
      <c r="E94" s="13">
        <f t="shared" si="30"/>
        <v>0</v>
      </c>
      <c r="F94" s="13">
        <f t="shared" si="31"/>
        <v>0</v>
      </c>
      <c r="H94" s="14">
        <f t="shared" si="32"/>
        <v>0</v>
      </c>
      <c r="I94" s="14">
        <f>SUM(H94*Inputs!$G$7)</f>
        <v>0</v>
      </c>
      <c r="J94" s="14">
        <f t="shared" si="33"/>
        <v>0</v>
      </c>
      <c r="K94" s="14">
        <f t="shared" si="34"/>
        <v>0</v>
      </c>
      <c r="L94" s="12">
        <f t="shared" si="35"/>
        <v>87</v>
      </c>
      <c r="M94" s="14">
        <f t="shared" si="36"/>
        <v>0</v>
      </c>
    </row>
    <row r="95" spans="2:13">
      <c r="B95" s="12">
        <v>88</v>
      </c>
      <c r="C95" s="14">
        <f t="shared" si="29"/>
        <v>0</v>
      </c>
      <c r="D95" s="14">
        <f>IF((B95&lt;$D$3+1),SUM(C95*Inputs!$M$6),SUM(C95*Inputs!$G$7))</f>
        <v>0</v>
      </c>
      <c r="E95" s="13">
        <f t="shared" si="30"/>
        <v>0</v>
      </c>
      <c r="F95" s="13">
        <f t="shared" si="31"/>
        <v>0</v>
      </c>
      <c r="H95" s="14">
        <f t="shared" si="32"/>
        <v>0</v>
      </c>
      <c r="I95" s="14">
        <f>SUM(H95*Inputs!$G$7)</f>
        <v>0</v>
      </c>
      <c r="J95" s="14">
        <f t="shared" si="33"/>
        <v>0</v>
      </c>
      <c r="K95" s="14">
        <f t="shared" si="34"/>
        <v>0</v>
      </c>
      <c r="L95" s="12">
        <f t="shared" si="35"/>
        <v>88</v>
      </c>
      <c r="M95" s="14">
        <f t="shared" si="36"/>
        <v>0</v>
      </c>
    </row>
    <row r="96" spans="2:13">
      <c r="B96" s="12">
        <v>89</v>
      </c>
      <c r="C96" s="14">
        <f t="shared" si="29"/>
        <v>0</v>
      </c>
      <c r="D96" s="14">
        <f>IF((B96&lt;$D$3+1),SUM(C96*Inputs!$M$6),SUM(C96*Inputs!$G$7))</f>
        <v>0</v>
      </c>
      <c r="E96" s="13">
        <f t="shared" si="30"/>
        <v>0</v>
      </c>
      <c r="F96" s="13">
        <f t="shared" si="31"/>
        <v>0</v>
      </c>
      <c r="H96" s="14">
        <f t="shared" si="32"/>
        <v>0</v>
      </c>
      <c r="I96" s="14">
        <f>SUM(H96*Inputs!$G$7)</f>
        <v>0</v>
      </c>
      <c r="J96" s="14">
        <f t="shared" si="33"/>
        <v>0</v>
      </c>
      <c r="K96" s="14">
        <f t="shared" si="34"/>
        <v>0</v>
      </c>
      <c r="L96" s="12">
        <f t="shared" si="35"/>
        <v>89</v>
      </c>
      <c r="M96" s="14">
        <f t="shared" si="36"/>
        <v>0</v>
      </c>
    </row>
    <row r="97" spans="2:13">
      <c r="B97" s="12">
        <v>90</v>
      </c>
      <c r="C97" s="14">
        <f t="shared" si="29"/>
        <v>0</v>
      </c>
      <c r="D97" s="14">
        <f>IF((B97&lt;$D$3+1),SUM(C97*Inputs!$M$6),SUM(C97*Inputs!$G$7))</f>
        <v>0</v>
      </c>
      <c r="E97" s="13">
        <f t="shared" si="30"/>
        <v>0</v>
      </c>
      <c r="F97" s="13">
        <f t="shared" si="31"/>
        <v>0</v>
      </c>
      <c r="H97" s="14">
        <f t="shared" si="32"/>
        <v>0</v>
      </c>
      <c r="I97" s="14">
        <f>SUM(H97*Inputs!$G$7)</f>
        <v>0</v>
      </c>
      <c r="J97" s="14">
        <f t="shared" si="33"/>
        <v>0</v>
      </c>
      <c r="K97" s="14">
        <f t="shared" si="34"/>
        <v>0</v>
      </c>
      <c r="L97" s="12">
        <f t="shared" si="35"/>
        <v>90</v>
      </c>
      <c r="M97" s="14">
        <f t="shared" si="36"/>
        <v>0</v>
      </c>
    </row>
    <row r="98" spans="2:13">
      <c r="B98" s="12">
        <v>91</v>
      </c>
      <c r="C98" s="14">
        <f t="shared" si="29"/>
        <v>0</v>
      </c>
      <c r="D98" s="14">
        <f>IF((B98&lt;$D$3+1),SUM(C98*Inputs!$M$6),SUM(C98*Inputs!$G$7))</f>
        <v>0</v>
      </c>
      <c r="E98" s="13">
        <f t="shared" si="30"/>
        <v>0</v>
      </c>
      <c r="F98" s="13">
        <f t="shared" si="31"/>
        <v>0</v>
      </c>
      <c r="H98" s="14">
        <f t="shared" si="32"/>
        <v>0</v>
      </c>
      <c r="I98" s="14">
        <f>SUM(H98*Inputs!$G$7)</f>
        <v>0</v>
      </c>
      <c r="J98" s="14">
        <f t="shared" si="33"/>
        <v>0</v>
      </c>
      <c r="K98" s="14">
        <f t="shared" si="34"/>
        <v>0</v>
      </c>
      <c r="L98" s="12">
        <f t="shared" si="35"/>
        <v>91</v>
      </c>
      <c r="M98" s="14">
        <f t="shared" si="36"/>
        <v>0</v>
      </c>
    </row>
    <row r="99" spans="2:13">
      <c r="B99" s="12">
        <v>92</v>
      </c>
      <c r="C99" s="14">
        <f t="shared" si="29"/>
        <v>0</v>
      </c>
      <c r="D99" s="14">
        <f>IF((B99&lt;$D$3+1),SUM(C99*Inputs!$M$6),SUM(C99*Inputs!$G$7))</f>
        <v>0</v>
      </c>
      <c r="E99" s="13">
        <f t="shared" si="30"/>
        <v>0</v>
      </c>
      <c r="F99" s="13">
        <f t="shared" si="31"/>
        <v>0</v>
      </c>
      <c r="H99" s="14">
        <f t="shared" si="32"/>
        <v>0</v>
      </c>
      <c r="I99" s="14">
        <f>SUM(H99*Inputs!$G$7)</f>
        <v>0</v>
      </c>
      <c r="J99" s="14">
        <f t="shared" si="33"/>
        <v>0</v>
      </c>
      <c r="K99" s="14">
        <f t="shared" si="34"/>
        <v>0</v>
      </c>
      <c r="L99" s="12">
        <f t="shared" si="35"/>
        <v>92</v>
      </c>
      <c r="M99" s="14">
        <f t="shared" si="36"/>
        <v>0</v>
      </c>
    </row>
    <row r="100" spans="2:13">
      <c r="B100" s="12">
        <v>93</v>
      </c>
      <c r="C100" s="14">
        <f t="shared" si="29"/>
        <v>0</v>
      </c>
      <c r="D100" s="14">
        <f>IF((B100&lt;$D$3+1),SUM(C100*Inputs!$M$6),SUM(C100*Inputs!$G$7))</f>
        <v>0</v>
      </c>
      <c r="E100" s="13">
        <f t="shared" si="30"/>
        <v>0</v>
      </c>
      <c r="F100" s="13">
        <f t="shared" si="31"/>
        <v>0</v>
      </c>
      <c r="H100" s="14">
        <f t="shared" si="32"/>
        <v>0</v>
      </c>
      <c r="I100" s="14">
        <f>SUM(H100*Inputs!$G$7)</f>
        <v>0</v>
      </c>
      <c r="J100" s="14">
        <f t="shared" si="33"/>
        <v>0</v>
      </c>
      <c r="K100" s="14">
        <f t="shared" si="34"/>
        <v>0</v>
      </c>
      <c r="L100" s="12">
        <f t="shared" si="35"/>
        <v>93</v>
      </c>
      <c r="M100" s="14">
        <f t="shared" si="36"/>
        <v>0</v>
      </c>
    </row>
    <row r="101" spans="2:13">
      <c r="B101" s="12">
        <v>94</v>
      </c>
      <c r="C101" s="14">
        <f t="shared" si="29"/>
        <v>0</v>
      </c>
      <c r="D101" s="14">
        <f>IF((B101&lt;$D$3+1),SUM(C101*Inputs!$M$6),SUM(C101*Inputs!$G$7))</f>
        <v>0</v>
      </c>
      <c r="E101" s="13">
        <f t="shared" si="30"/>
        <v>0</v>
      </c>
      <c r="F101" s="13">
        <f t="shared" si="31"/>
        <v>0</v>
      </c>
      <c r="H101" s="14">
        <f t="shared" si="32"/>
        <v>0</v>
      </c>
      <c r="I101" s="14">
        <f>SUM(H101*Inputs!$G$7)</f>
        <v>0</v>
      </c>
      <c r="J101" s="14">
        <f t="shared" si="33"/>
        <v>0</v>
      </c>
      <c r="K101" s="14">
        <f t="shared" si="34"/>
        <v>0</v>
      </c>
      <c r="L101" s="12">
        <f t="shared" si="35"/>
        <v>94</v>
      </c>
      <c r="M101" s="14">
        <f t="shared" si="36"/>
        <v>0</v>
      </c>
    </row>
    <row r="102" spans="2:13">
      <c r="B102" s="12">
        <v>95</v>
      </c>
      <c r="C102" s="14">
        <f t="shared" si="29"/>
        <v>0</v>
      </c>
      <c r="D102" s="14">
        <f>IF((B102&lt;$D$3+1),SUM(C102*Inputs!$M$6),SUM(C102*Inputs!$G$7))</f>
        <v>0</v>
      </c>
      <c r="E102" s="13">
        <f t="shared" si="30"/>
        <v>0</v>
      </c>
      <c r="F102" s="13">
        <f t="shared" si="31"/>
        <v>0</v>
      </c>
      <c r="H102" s="14">
        <f t="shared" si="32"/>
        <v>0</v>
      </c>
      <c r="I102" s="14">
        <f>SUM(H102*Inputs!$G$7)</f>
        <v>0</v>
      </c>
      <c r="J102" s="14">
        <f t="shared" si="33"/>
        <v>0</v>
      </c>
      <c r="K102" s="14">
        <f t="shared" si="34"/>
        <v>0</v>
      </c>
      <c r="L102" s="12">
        <f t="shared" si="35"/>
        <v>95</v>
      </c>
      <c r="M102" s="14">
        <f t="shared" si="36"/>
        <v>0</v>
      </c>
    </row>
    <row r="103" spans="2:13">
      <c r="B103" s="12">
        <v>96</v>
      </c>
      <c r="C103" s="14">
        <f t="shared" si="29"/>
        <v>0</v>
      </c>
      <c r="D103" s="14">
        <f>IF((B103&lt;$D$3+1),SUM(C103*Inputs!$M$6),SUM(C103*Inputs!$G$7))</f>
        <v>0</v>
      </c>
      <c r="E103" s="13">
        <f t="shared" si="30"/>
        <v>0</v>
      </c>
      <c r="F103" s="13">
        <f t="shared" si="31"/>
        <v>0</v>
      </c>
      <c r="H103" s="14">
        <f t="shared" si="32"/>
        <v>0</v>
      </c>
      <c r="I103" s="14">
        <f>SUM(H103*Inputs!$G$7)</f>
        <v>0</v>
      </c>
      <c r="J103" s="14">
        <f t="shared" si="33"/>
        <v>0</v>
      </c>
      <c r="K103" s="14">
        <f t="shared" si="34"/>
        <v>0</v>
      </c>
      <c r="L103" s="12">
        <f t="shared" si="35"/>
        <v>96</v>
      </c>
      <c r="M103" s="14">
        <f t="shared" si="36"/>
        <v>0</v>
      </c>
    </row>
    <row r="104" spans="2:13">
      <c r="B104" s="12">
        <v>97</v>
      </c>
      <c r="C104" s="14">
        <f t="shared" si="29"/>
        <v>0</v>
      </c>
      <c r="D104" s="14">
        <f>IF((B104&lt;$D$3+1),SUM(C104*Inputs!$M$6),SUM(C104*Inputs!$G$7))</f>
        <v>0</v>
      </c>
      <c r="E104" s="13">
        <f t="shared" si="30"/>
        <v>0</v>
      </c>
      <c r="F104" s="13">
        <f t="shared" si="31"/>
        <v>0</v>
      </c>
      <c r="H104" s="14">
        <f t="shared" si="32"/>
        <v>0</v>
      </c>
      <c r="I104" s="14">
        <f>SUM(H104*Inputs!$G$7)</f>
        <v>0</v>
      </c>
      <c r="J104" s="14">
        <f t="shared" si="33"/>
        <v>0</v>
      </c>
      <c r="K104" s="14">
        <f t="shared" si="34"/>
        <v>0</v>
      </c>
      <c r="L104" s="12">
        <f t="shared" si="35"/>
        <v>97</v>
      </c>
      <c r="M104" s="14">
        <f t="shared" si="36"/>
        <v>0</v>
      </c>
    </row>
    <row r="105" spans="2:13">
      <c r="B105" s="12">
        <v>98</v>
      </c>
      <c r="C105" s="14">
        <f t="shared" si="29"/>
        <v>0</v>
      </c>
      <c r="D105" s="14">
        <f>IF((B105&lt;$D$3+1),SUM(C105*Inputs!$M$6),SUM(C105*Inputs!$G$7))</f>
        <v>0</v>
      </c>
      <c r="E105" s="13">
        <f t="shared" si="30"/>
        <v>0</v>
      </c>
      <c r="F105" s="13">
        <f t="shared" si="31"/>
        <v>0</v>
      </c>
      <c r="H105" s="14">
        <f t="shared" si="32"/>
        <v>0</v>
      </c>
      <c r="I105" s="14">
        <f>SUM(H105*Inputs!$G$7)</f>
        <v>0</v>
      </c>
      <c r="J105" s="14">
        <f t="shared" si="33"/>
        <v>0</v>
      </c>
      <c r="K105" s="14">
        <f t="shared" si="34"/>
        <v>0</v>
      </c>
      <c r="L105" s="12">
        <f t="shared" si="35"/>
        <v>98</v>
      </c>
      <c r="M105" s="14">
        <f t="shared" si="36"/>
        <v>0</v>
      </c>
    </row>
    <row r="106" spans="2:13">
      <c r="B106" s="12">
        <v>99</v>
      </c>
      <c r="C106" s="14">
        <f t="shared" ref="C106:C127" si="37">F105</f>
        <v>0</v>
      </c>
      <c r="D106" s="14">
        <f>IF((B106&lt;$D$3+1),SUM(C106*Inputs!$M$6),SUM(C106*Inputs!$G$7))</f>
        <v>0</v>
      </c>
      <c r="E106" s="13">
        <f t="shared" ref="E106:E127" si="38">IF(((C106+D106)&gt;$D$2),$D$2,SUM(C106+D106))</f>
        <v>0</v>
      </c>
      <c r="F106" s="13">
        <f t="shared" ref="F106:F127" si="39">IF((E106&gt;=C106),0,SUM(C106+D106-E106))</f>
        <v>0</v>
      </c>
      <c r="H106" s="14">
        <f t="shared" ref="H106:H127" si="40">K105</f>
        <v>0</v>
      </c>
      <c r="I106" s="14">
        <f>SUM(H106*Inputs!$G$7)</f>
        <v>0</v>
      </c>
      <c r="J106" s="14">
        <f t="shared" ref="J106:J127" si="41">IF(((H106+I106)&gt;($D$2-E106)),($D$2-E106),SUM(H106+I106))</f>
        <v>0</v>
      </c>
      <c r="K106" s="14">
        <f t="shared" ref="K106:K127" si="42">SUM(H106+I106-J106)</f>
        <v>0</v>
      </c>
      <c r="L106" s="12">
        <f t="shared" ref="L106:L127" si="43">B106</f>
        <v>99</v>
      </c>
      <c r="M106" s="14">
        <f t="shared" ref="M106:M127" si="44">SUM(F106+K106)</f>
        <v>0</v>
      </c>
    </row>
    <row r="107" spans="2:13">
      <c r="B107" s="12">
        <v>100</v>
      </c>
      <c r="C107" s="14">
        <f t="shared" si="37"/>
        <v>0</v>
      </c>
      <c r="D107" s="14">
        <f>IF((B107&lt;$D$3+1),SUM(C107*Inputs!$M$6),SUM(C107*Inputs!$G$7))</f>
        <v>0</v>
      </c>
      <c r="E107" s="13">
        <f t="shared" si="38"/>
        <v>0</v>
      </c>
      <c r="F107" s="13">
        <f t="shared" si="39"/>
        <v>0</v>
      </c>
      <c r="H107" s="14">
        <f t="shared" si="40"/>
        <v>0</v>
      </c>
      <c r="I107" s="14">
        <f>SUM(H107*Inputs!$G$7)</f>
        <v>0</v>
      </c>
      <c r="J107" s="14">
        <f t="shared" si="41"/>
        <v>0</v>
      </c>
      <c r="K107" s="14">
        <f t="shared" si="42"/>
        <v>0</v>
      </c>
      <c r="L107" s="12">
        <f t="shared" si="43"/>
        <v>100</v>
      </c>
      <c r="M107" s="14">
        <f t="shared" si="44"/>
        <v>0</v>
      </c>
    </row>
    <row r="108" spans="2:13">
      <c r="B108" s="12">
        <v>101</v>
      </c>
      <c r="C108" s="14">
        <f t="shared" si="37"/>
        <v>0</v>
      </c>
      <c r="D108" s="14">
        <f>IF((B108&lt;$D$3+1),SUM(C108*Inputs!$M$6),SUM(C108*Inputs!$G$7))</f>
        <v>0</v>
      </c>
      <c r="E108" s="13">
        <f t="shared" si="38"/>
        <v>0</v>
      </c>
      <c r="F108" s="13">
        <f t="shared" si="39"/>
        <v>0</v>
      </c>
      <c r="H108" s="14">
        <f t="shared" si="40"/>
        <v>0</v>
      </c>
      <c r="I108" s="14">
        <f>SUM(H108*Inputs!$G$7)</f>
        <v>0</v>
      </c>
      <c r="J108" s="14">
        <f t="shared" si="41"/>
        <v>0</v>
      </c>
      <c r="K108" s="14">
        <f t="shared" si="42"/>
        <v>0</v>
      </c>
      <c r="L108" s="12">
        <f t="shared" si="43"/>
        <v>101</v>
      </c>
      <c r="M108" s="14">
        <f t="shared" si="44"/>
        <v>0</v>
      </c>
    </row>
    <row r="109" spans="2:13">
      <c r="B109" s="12">
        <v>102</v>
      </c>
      <c r="C109" s="14">
        <f t="shared" si="37"/>
        <v>0</v>
      </c>
      <c r="D109" s="14">
        <f>IF((B109&lt;$D$3+1),SUM(C109*Inputs!$M$6),SUM(C109*Inputs!$G$7))</f>
        <v>0</v>
      </c>
      <c r="E109" s="13">
        <f t="shared" si="38"/>
        <v>0</v>
      </c>
      <c r="F109" s="13">
        <f t="shared" si="39"/>
        <v>0</v>
      </c>
      <c r="H109" s="14">
        <f t="shared" si="40"/>
        <v>0</v>
      </c>
      <c r="I109" s="14">
        <f>SUM(H109*Inputs!$G$7)</f>
        <v>0</v>
      </c>
      <c r="J109" s="14">
        <f t="shared" si="41"/>
        <v>0</v>
      </c>
      <c r="K109" s="14">
        <f t="shared" si="42"/>
        <v>0</v>
      </c>
      <c r="L109" s="12">
        <f t="shared" si="43"/>
        <v>102</v>
      </c>
      <c r="M109" s="14">
        <f t="shared" si="44"/>
        <v>0</v>
      </c>
    </row>
    <row r="110" spans="2:13">
      <c r="B110" s="12">
        <v>103</v>
      </c>
      <c r="C110" s="14">
        <f t="shared" si="37"/>
        <v>0</v>
      </c>
      <c r="D110" s="14">
        <f>IF((B110&lt;$D$3+1),SUM(C110*Inputs!$M$6),SUM(C110*Inputs!$G$7))</f>
        <v>0</v>
      </c>
      <c r="E110" s="13">
        <f t="shared" si="38"/>
        <v>0</v>
      </c>
      <c r="F110" s="13">
        <f t="shared" si="39"/>
        <v>0</v>
      </c>
      <c r="H110" s="14">
        <f t="shared" si="40"/>
        <v>0</v>
      </c>
      <c r="I110" s="14">
        <f>SUM(H110*Inputs!$G$7)</f>
        <v>0</v>
      </c>
      <c r="J110" s="14">
        <f t="shared" si="41"/>
        <v>0</v>
      </c>
      <c r="K110" s="14">
        <f t="shared" si="42"/>
        <v>0</v>
      </c>
      <c r="L110" s="12">
        <f t="shared" si="43"/>
        <v>103</v>
      </c>
      <c r="M110" s="14">
        <f t="shared" si="44"/>
        <v>0</v>
      </c>
    </row>
    <row r="111" spans="2:13">
      <c r="B111" s="12">
        <v>104</v>
      </c>
      <c r="C111" s="14">
        <f t="shared" si="37"/>
        <v>0</v>
      </c>
      <c r="D111" s="14">
        <f>IF((B111&lt;$D$3+1),SUM(C111*Inputs!$M$6),SUM(C111*Inputs!$G$7))</f>
        <v>0</v>
      </c>
      <c r="E111" s="13">
        <f t="shared" si="38"/>
        <v>0</v>
      </c>
      <c r="F111" s="13">
        <f t="shared" si="39"/>
        <v>0</v>
      </c>
      <c r="H111" s="14">
        <f t="shared" si="40"/>
        <v>0</v>
      </c>
      <c r="I111" s="14">
        <f>SUM(H111*Inputs!$G$7)</f>
        <v>0</v>
      </c>
      <c r="J111" s="14">
        <f t="shared" si="41"/>
        <v>0</v>
      </c>
      <c r="K111" s="14">
        <f t="shared" si="42"/>
        <v>0</v>
      </c>
      <c r="L111" s="12">
        <f t="shared" si="43"/>
        <v>104</v>
      </c>
      <c r="M111" s="14">
        <f t="shared" si="44"/>
        <v>0</v>
      </c>
    </row>
    <row r="112" spans="2:13">
      <c r="B112" s="12">
        <v>105</v>
      </c>
      <c r="C112" s="14">
        <f t="shared" si="37"/>
        <v>0</v>
      </c>
      <c r="D112" s="14">
        <f>IF((B112&lt;$D$3+1),SUM(C112*Inputs!$M$6),SUM(C112*Inputs!$G$7))</f>
        <v>0</v>
      </c>
      <c r="E112" s="13">
        <f t="shared" si="38"/>
        <v>0</v>
      </c>
      <c r="F112" s="13">
        <f t="shared" si="39"/>
        <v>0</v>
      </c>
      <c r="H112" s="14">
        <f t="shared" si="40"/>
        <v>0</v>
      </c>
      <c r="I112" s="14">
        <f>SUM(H112*Inputs!$G$7)</f>
        <v>0</v>
      </c>
      <c r="J112" s="14">
        <f t="shared" si="41"/>
        <v>0</v>
      </c>
      <c r="K112" s="14">
        <f t="shared" si="42"/>
        <v>0</v>
      </c>
      <c r="L112" s="12">
        <f t="shared" si="43"/>
        <v>105</v>
      </c>
      <c r="M112" s="14">
        <f t="shared" si="44"/>
        <v>0</v>
      </c>
    </row>
    <row r="113" spans="2:13">
      <c r="B113" s="12">
        <v>106</v>
      </c>
      <c r="C113" s="14">
        <f t="shared" si="37"/>
        <v>0</v>
      </c>
      <c r="D113" s="14">
        <f>IF((B113&lt;$D$3+1),SUM(C113*Inputs!$M$6),SUM(C113*Inputs!$G$7))</f>
        <v>0</v>
      </c>
      <c r="E113" s="13">
        <f t="shared" si="38"/>
        <v>0</v>
      </c>
      <c r="F113" s="13">
        <f t="shared" si="39"/>
        <v>0</v>
      </c>
      <c r="H113" s="14">
        <f t="shared" si="40"/>
        <v>0</v>
      </c>
      <c r="I113" s="14">
        <f>SUM(H113*Inputs!$G$7)</f>
        <v>0</v>
      </c>
      <c r="J113" s="14">
        <f t="shared" si="41"/>
        <v>0</v>
      </c>
      <c r="K113" s="14">
        <f t="shared" si="42"/>
        <v>0</v>
      </c>
      <c r="L113" s="12">
        <f t="shared" si="43"/>
        <v>106</v>
      </c>
      <c r="M113" s="14">
        <f t="shared" si="44"/>
        <v>0</v>
      </c>
    </row>
    <row r="114" spans="2:13">
      <c r="B114" s="12">
        <v>107</v>
      </c>
      <c r="C114" s="14">
        <f t="shared" si="37"/>
        <v>0</v>
      </c>
      <c r="D114" s="14">
        <f>IF((B114&lt;$D$3+1),SUM(C114*Inputs!$M$6),SUM(C114*Inputs!$G$7))</f>
        <v>0</v>
      </c>
      <c r="E114" s="13">
        <f t="shared" si="38"/>
        <v>0</v>
      </c>
      <c r="F114" s="13">
        <f t="shared" si="39"/>
        <v>0</v>
      </c>
      <c r="H114" s="14">
        <f t="shared" si="40"/>
        <v>0</v>
      </c>
      <c r="I114" s="14">
        <f>SUM(H114*Inputs!$G$7)</f>
        <v>0</v>
      </c>
      <c r="J114" s="14">
        <f t="shared" si="41"/>
        <v>0</v>
      </c>
      <c r="K114" s="14">
        <f t="shared" si="42"/>
        <v>0</v>
      </c>
      <c r="L114" s="12">
        <f t="shared" si="43"/>
        <v>107</v>
      </c>
      <c r="M114" s="14">
        <f t="shared" si="44"/>
        <v>0</v>
      </c>
    </row>
    <row r="115" spans="2:13">
      <c r="B115" s="12">
        <v>108</v>
      </c>
      <c r="C115" s="14">
        <f t="shared" si="37"/>
        <v>0</v>
      </c>
      <c r="D115" s="14">
        <f>IF((B115&lt;$D$3+1),SUM(C115*Inputs!$M$6),SUM(C115*Inputs!$G$7))</f>
        <v>0</v>
      </c>
      <c r="E115" s="13">
        <f t="shared" si="38"/>
        <v>0</v>
      </c>
      <c r="F115" s="13">
        <f t="shared" si="39"/>
        <v>0</v>
      </c>
      <c r="H115" s="14">
        <f t="shared" si="40"/>
        <v>0</v>
      </c>
      <c r="I115" s="14">
        <f>SUM(H115*Inputs!$G$7)</f>
        <v>0</v>
      </c>
      <c r="J115" s="14">
        <f t="shared" si="41"/>
        <v>0</v>
      </c>
      <c r="K115" s="14">
        <f t="shared" si="42"/>
        <v>0</v>
      </c>
      <c r="L115" s="12">
        <f t="shared" si="43"/>
        <v>108</v>
      </c>
      <c r="M115" s="14">
        <f t="shared" si="44"/>
        <v>0</v>
      </c>
    </row>
    <row r="116" spans="2:13">
      <c r="B116" s="12">
        <v>109</v>
      </c>
      <c r="C116" s="14">
        <f t="shared" si="37"/>
        <v>0</v>
      </c>
      <c r="D116" s="14">
        <f>IF((B116&lt;$D$3+1),SUM(C116*Inputs!$M$6),SUM(C116*Inputs!$G$7))</f>
        <v>0</v>
      </c>
      <c r="E116" s="13">
        <f t="shared" si="38"/>
        <v>0</v>
      </c>
      <c r="F116" s="13">
        <f t="shared" si="39"/>
        <v>0</v>
      </c>
      <c r="H116" s="14">
        <f t="shared" si="40"/>
        <v>0</v>
      </c>
      <c r="I116" s="14">
        <f>SUM(H116*Inputs!$G$7)</f>
        <v>0</v>
      </c>
      <c r="J116" s="14">
        <f t="shared" si="41"/>
        <v>0</v>
      </c>
      <c r="K116" s="14">
        <f t="shared" si="42"/>
        <v>0</v>
      </c>
      <c r="L116" s="12">
        <f t="shared" si="43"/>
        <v>109</v>
      </c>
      <c r="M116" s="14">
        <f t="shared" si="44"/>
        <v>0</v>
      </c>
    </row>
    <row r="117" spans="2:13">
      <c r="B117" s="12">
        <v>110</v>
      </c>
      <c r="C117" s="14">
        <f t="shared" si="37"/>
        <v>0</v>
      </c>
      <c r="D117" s="14">
        <f>IF((B117&lt;$D$3+1),SUM(C117*Inputs!$M$6),SUM(C117*Inputs!$G$7))</f>
        <v>0</v>
      </c>
      <c r="E117" s="13">
        <f t="shared" si="38"/>
        <v>0</v>
      </c>
      <c r="F117" s="13">
        <f t="shared" si="39"/>
        <v>0</v>
      </c>
      <c r="H117" s="14">
        <f t="shared" si="40"/>
        <v>0</v>
      </c>
      <c r="I117" s="14">
        <f>SUM(H117*Inputs!$G$7)</f>
        <v>0</v>
      </c>
      <c r="J117" s="14">
        <f t="shared" si="41"/>
        <v>0</v>
      </c>
      <c r="K117" s="14">
        <f t="shared" si="42"/>
        <v>0</v>
      </c>
      <c r="L117" s="12">
        <f t="shared" si="43"/>
        <v>110</v>
      </c>
      <c r="M117" s="14">
        <f t="shared" si="44"/>
        <v>0</v>
      </c>
    </row>
    <row r="118" spans="2:13">
      <c r="B118" s="12">
        <v>111</v>
      </c>
      <c r="C118" s="14">
        <f t="shared" si="37"/>
        <v>0</v>
      </c>
      <c r="D118" s="14">
        <f>IF((B118&lt;$D$3+1),SUM(C118*Inputs!$M$6),SUM(C118*Inputs!$G$7))</f>
        <v>0</v>
      </c>
      <c r="E118" s="13">
        <f t="shared" si="38"/>
        <v>0</v>
      </c>
      <c r="F118" s="13">
        <f t="shared" si="39"/>
        <v>0</v>
      </c>
      <c r="H118" s="14">
        <f t="shared" si="40"/>
        <v>0</v>
      </c>
      <c r="I118" s="14">
        <f>SUM(H118*Inputs!$G$7)</f>
        <v>0</v>
      </c>
      <c r="J118" s="14">
        <f t="shared" si="41"/>
        <v>0</v>
      </c>
      <c r="K118" s="14">
        <f t="shared" si="42"/>
        <v>0</v>
      </c>
      <c r="L118" s="12">
        <f t="shared" si="43"/>
        <v>111</v>
      </c>
      <c r="M118" s="14">
        <f t="shared" si="44"/>
        <v>0</v>
      </c>
    </row>
    <row r="119" spans="2:13">
      <c r="B119" s="12">
        <v>112</v>
      </c>
      <c r="C119" s="14">
        <f t="shared" si="37"/>
        <v>0</v>
      </c>
      <c r="D119" s="14">
        <f>IF((B119&lt;$D$3+1),SUM(C119*Inputs!$M$6),SUM(C119*Inputs!$G$7))</f>
        <v>0</v>
      </c>
      <c r="E119" s="13">
        <f t="shared" si="38"/>
        <v>0</v>
      </c>
      <c r="F119" s="13">
        <f t="shared" si="39"/>
        <v>0</v>
      </c>
      <c r="H119" s="14">
        <f t="shared" si="40"/>
        <v>0</v>
      </c>
      <c r="I119" s="14">
        <f>SUM(H119*Inputs!$G$7)</f>
        <v>0</v>
      </c>
      <c r="J119" s="14">
        <f t="shared" si="41"/>
        <v>0</v>
      </c>
      <c r="K119" s="14">
        <f t="shared" si="42"/>
        <v>0</v>
      </c>
      <c r="L119" s="12">
        <f t="shared" si="43"/>
        <v>112</v>
      </c>
      <c r="M119" s="14">
        <f t="shared" si="44"/>
        <v>0</v>
      </c>
    </row>
    <row r="120" spans="2:13">
      <c r="B120" s="12">
        <v>113</v>
      </c>
      <c r="C120" s="14">
        <f t="shared" si="37"/>
        <v>0</v>
      </c>
      <c r="D120" s="14">
        <f>IF((B120&lt;$D$3+1),SUM(C120*Inputs!$M$6),SUM(C120*Inputs!$G$7))</f>
        <v>0</v>
      </c>
      <c r="E120" s="13">
        <f t="shared" si="38"/>
        <v>0</v>
      </c>
      <c r="F120" s="13">
        <f t="shared" si="39"/>
        <v>0</v>
      </c>
      <c r="H120" s="14">
        <f t="shared" si="40"/>
        <v>0</v>
      </c>
      <c r="I120" s="14">
        <f>SUM(H120*Inputs!$G$7)</f>
        <v>0</v>
      </c>
      <c r="J120" s="14">
        <f t="shared" si="41"/>
        <v>0</v>
      </c>
      <c r="K120" s="14">
        <f t="shared" si="42"/>
        <v>0</v>
      </c>
      <c r="L120" s="12">
        <f t="shared" si="43"/>
        <v>113</v>
      </c>
      <c r="M120" s="14">
        <f t="shared" si="44"/>
        <v>0</v>
      </c>
    </row>
    <row r="121" spans="2:13">
      <c r="B121" s="12">
        <v>114</v>
      </c>
      <c r="C121" s="14">
        <f t="shared" si="37"/>
        <v>0</v>
      </c>
      <c r="D121" s="14">
        <f>IF((B121&lt;$D$3+1),SUM(C121*Inputs!$M$6),SUM(C121*Inputs!$G$7))</f>
        <v>0</v>
      </c>
      <c r="E121" s="13">
        <f t="shared" si="38"/>
        <v>0</v>
      </c>
      <c r="F121" s="13">
        <f t="shared" si="39"/>
        <v>0</v>
      </c>
      <c r="H121" s="14">
        <f t="shared" si="40"/>
        <v>0</v>
      </c>
      <c r="I121" s="14">
        <f>SUM(H121*Inputs!$G$7)</f>
        <v>0</v>
      </c>
      <c r="J121" s="14">
        <f t="shared" si="41"/>
        <v>0</v>
      </c>
      <c r="K121" s="14">
        <f t="shared" si="42"/>
        <v>0</v>
      </c>
      <c r="L121" s="12">
        <f t="shared" si="43"/>
        <v>114</v>
      </c>
      <c r="M121" s="14">
        <f t="shared" si="44"/>
        <v>0</v>
      </c>
    </row>
    <row r="122" spans="2:13">
      <c r="B122" s="12">
        <v>115</v>
      </c>
      <c r="C122" s="14">
        <f t="shared" si="37"/>
        <v>0</v>
      </c>
      <c r="D122" s="14">
        <f>IF((B122&lt;$D$3+1),SUM(C122*Inputs!$M$6),SUM(C122*Inputs!$G$7))</f>
        <v>0</v>
      </c>
      <c r="E122" s="13">
        <f t="shared" si="38"/>
        <v>0</v>
      </c>
      <c r="F122" s="13">
        <f t="shared" si="39"/>
        <v>0</v>
      </c>
      <c r="H122" s="14">
        <f t="shared" si="40"/>
        <v>0</v>
      </c>
      <c r="I122" s="14">
        <f>SUM(H122*Inputs!$G$7)</f>
        <v>0</v>
      </c>
      <c r="J122" s="14">
        <f t="shared" si="41"/>
        <v>0</v>
      </c>
      <c r="K122" s="14">
        <f t="shared" si="42"/>
        <v>0</v>
      </c>
      <c r="L122" s="12">
        <f t="shared" si="43"/>
        <v>115</v>
      </c>
      <c r="M122" s="14">
        <f t="shared" si="44"/>
        <v>0</v>
      </c>
    </row>
    <row r="123" spans="2:13">
      <c r="B123" s="12">
        <v>116</v>
      </c>
      <c r="C123" s="14">
        <f t="shared" si="37"/>
        <v>0</v>
      </c>
      <c r="D123" s="14">
        <f>IF((B123&lt;$D$3+1),SUM(C123*Inputs!$M$6),SUM(C123*Inputs!$G$7))</f>
        <v>0</v>
      </c>
      <c r="E123" s="13">
        <f t="shared" si="38"/>
        <v>0</v>
      </c>
      <c r="F123" s="13">
        <f t="shared" si="39"/>
        <v>0</v>
      </c>
      <c r="H123" s="14">
        <f t="shared" si="40"/>
        <v>0</v>
      </c>
      <c r="I123" s="14">
        <f>SUM(H123*Inputs!$G$7)</f>
        <v>0</v>
      </c>
      <c r="J123" s="14">
        <f t="shared" si="41"/>
        <v>0</v>
      </c>
      <c r="K123" s="14">
        <f t="shared" si="42"/>
        <v>0</v>
      </c>
      <c r="L123" s="12">
        <f t="shared" si="43"/>
        <v>116</v>
      </c>
      <c r="M123" s="14">
        <f t="shared" si="44"/>
        <v>0</v>
      </c>
    </row>
    <row r="124" spans="2:13">
      <c r="B124" s="12">
        <v>117</v>
      </c>
      <c r="C124" s="14">
        <f t="shared" si="37"/>
        <v>0</v>
      </c>
      <c r="D124" s="14">
        <f>IF((B124&lt;$D$3+1),SUM(C124*Inputs!$M$6),SUM(C124*Inputs!$G$7))</f>
        <v>0</v>
      </c>
      <c r="E124" s="13">
        <f t="shared" si="38"/>
        <v>0</v>
      </c>
      <c r="F124" s="13">
        <f t="shared" si="39"/>
        <v>0</v>
      </c>
      <c r="H124" s="14">
        <f t="shared" si="40"/>
        <v>0</v>
      </c>
      <c r="I124" s="14">
        <f>SUM(H124*Inputs!$G$7)</f>
        <v>0</v>
      </c>
      <c r="J124" s="14">
        <f t="shared" si="41"/>
        <v>0</v>
      </c>
      <c r="K124" s="14">
        <f t="shared" si="42"/>
        <v>0</v>
      </c>
      <c r="L124" s="12">
        <f t="shared" si="43"/>
        <v>117</v>
      </c>
      <c r="M124" s="14">
        <f t="shared" si="44"/>
        <v>0</v>
      </c>
    </row>
    <row r="125" spans="2:13">
      <c r="B125" s="12">
        <v>118</v>
      </c>
      <c r="C125" s="14">
        <f t="shared" si="37"/>
        <v>0</v>
      </c>
      <c r="D125" s="14">
        <f>IF((B125&lt;$D$3+1),SUM(C125*Inputs!$M$6),SUM(C125*Inputs!$G$7))</f>
        <v>0</v>
      </c>
      <c r="E125" s="13">
        <f t="shared" si="38"/>
        <v>0</v>
      </c>
      <c r="F125" s="13">
        <f t="shared" si="39"/>
        <v>0</v>
      </c>
      <c r="H125" s="14">
        <f t="shared" si="40"/>
        <v>0</v>
      </c>
      <c r="I125" s="14">
        <f>SUM(H125*Inputs!$G$7)</f>
        <v>0</v>
      </c>
      <c r="J125" s="14">
        <f t="shared" si="41"/>
        <v>0</v>
      </c>
      <c r="K125" s="14">
        <f t="shared" si="42"/>
        <v>0</v>
      </c>
      <c r="L125" s="12">
        <f t="shared" si="43"/>
        <v>118</v>
      </c>
      <c r="M125" s="14">
        <f t="shared" si="44"/>
        <v>0</v>
      </c>
    </row>
    <row r="126" spans="2:13">
      <c r="B126" s="12">
        <v>119</v>
      </c>
      <c r="C126" s="14">
        <f t="shared" si="37"/>
        <v>0</v>
      </c>
      <c r="D126" s="14">
        <f>IF((B126&lt;$D$3+1),SUM(C126*Inputs!$M$6),SUM(C126*Inputs!$G$7))</f>
        <v>0</v>
      </c>
      <c r="E126" s="13">
        <f t="shared" si="38"/>
        <v>0</v>
      </c>
      <c r="F126" s="13">
        <f t="shared" si="39"/>
        <v>0</v>
      </c>
      <c r="H126" s="14">
        <f t="shared" si="40"/>
        <v>0</v>
      </c>
      <c r="I126" s="14">
        <f>SUM(H126*Inputs!$G$7)</f>
        <v>0</v>
      </c>
      <c r="J126" s="14">
        <f t="shared" si="41"/>
        <v>0</v>
      </c>
      <c r="K126" s="14">
        <f t="shared" si="42"/>
        <v>0</v>
      </c>
      <c r="L126" s="12">
        <f t="shared" si="43"/>
        <v>119</v>
      </c>
      <c r="M126" s="14">
        <f t="shared" si="44"/>
        <v>0</v>
      </c>
    </row>
    <row r="127" spans="2:13">
      <c r="B127" s="12">
        <v>120</v>
      </c>
      <c r="C127" s="14">
        <f t="shared" si="37"/>
        <v>0</v>
      </c>
      <c r="D127" s="14">
        <f>IF((B127&lt;$D$3+1),SUM(C127*Inputs!$M$6),SUM(C127*Inputs!$G$7))</f>
        <v>0</v>
      </c>
      <c r="E127" s="13">
        <f t="shared" si="38"/>
        <v>0</v>
      </c>
      <c r="F127" s="13">
        <f t="shared" si="39"/>
        <v>0</v>
      </c>
      <c r="H127" s="14">
        <f t="shared" si="40"/>
        <v>0</v>
      </c>
      <c r="I127" s="14">
        <f>SUM(H127*Inputs!$G$7)</f>
        <v>0</v>
      </c>
      <c r="J127" s="14">
        <f t="shared" si="41"/>
        <v>0</v>
      </c>
      <c r="K127" s="14">
        <f t="shared" si="42"/>
        <v>0</v>
      </c>
      <c r="L127" s="12">
        <f t="shared" si="43"/>
        <v>120</v>
      </c>
      <c r="M127" s="14">
        <f t="shared" si="4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2:M127"/>
  <sheetViews>
    <sheetView showRowColHeaders="0" workbookViewId="0">
      <pane ySplit="7" topLeftCell="A8" activePane="bottomLeft" state="frozen"/>
      <selection pane="bottomLeft"/>
    </sheetView>
  </sheetViews>
  <sheetFormatPr defaultRowHeight="12.75"/>
  <cols>
    <col min="1" max="1" width="1.42578125" style="4" customWidth="1"/>
    <col min="2" max="2" width="9.140625" style="12"/>
    <col min="3" max="3" width="11.5703125" style="4" bestFit="1" customWidth="1"/>
    <col min="4" max="4" width="12.7109375" style="4" customWidth="1"/>
    <col min="5" max="5" width="10.5703125" style="4" bestFit="1" customWidth="1"/>
    <col min="6" max="6" width="24.7109375" style="4" bestFit="1" customWidth="1"/>
    <col min="7" max="7" width="10.7109375" style="4" customWidth="1"/>
    <col min="8" max="8" width="10.5703125" style="4" bestFit="1" customWidth="1"/>
    <col min="9" max="9" width="12.7109375" style="4" customWidth="1"/>
    <col min="10" max="10" width="10.5703125" style="4" bestFit="1" customWidth="1"/>
    <col min="11" max="11" width="17.7109375" style="4" customWidth="1"/>
    <col min="12" max="12" width="9.140625" style="12"/>
    <col min="13" max="13" width="17.7109375" style="4" customWidth="1"/>
    <col min="14" max="16384" width="9.140625" style="4"/>
  </cols>
  <sheetData>
    <row r="2" spans="2:13">
      <c r="C2" s="6" t="s">
        <v>17</v>
      </c>
      <c r="D2" s="14">
        <f>Inputs!E9</f>
        <v>1500</v>
      </c>
      <c r="F2" s="6" t="s">
        <v>24</v>
      </c>
      <c r="G2" s="14">
        <f>SUM(D8:D2000)+SUM(I8:I2000)+(Inputs!E8*Inputs!E10)</f>
        <v>877.82574774434192</v>
      </c>
    </row>
    <row r="3" spans="2:13">
      <c r="C3" s="6" t="s">
        <v>22</v>
      </c>
      <c r="D3" s="18">
        <f>Inputs!L7</f>
        <v>1000</v>
      </c>
      <c r="F3" s="6" t="s">
        <v>23</v>
      </c>
      <c r="G3" s="12">
        <f>VLOOKUP(0,K8:L127,2,FALSE)</f>
        <v>10</v>
      </c>
    </row>
    <row r="5" spans="2:13" s="7" customFormat="1">
      <c r="C5" s="21" t="s">
        <v>25</v>
      </c>
      <c r="D5" s="21"/>
      <c r="E5" s="21"/>
      <c r="F5" s="21"/>
      <c r="H5" s="22" t="s">
        <v>19</v>
      </c>
      <c r="I5" s="22"/>
      <c r="J5" s="22"/>
      <c r="K5" s="22"/>
      <c r="M5" s="7" t="s">
        <v>20</v>
      </c>
    </row>
    <row r="6" spans="2:13" s="7" customFormat="1">
      <c r="C6" s="21" t="s">
        <v>10</v>
      </c>
      <c r="D6" s="21" t="s">
        <v>12</v>
      </c>
      <c r="E6" s="21" t="s">
        <v>14</v>
      </c>
      <c r="F6" s="21" t="s">
        <v>18</v>
      </c>
      <c r="H6" s="22" t="s">
        <v>10</v>
      </c>
      <c r="I6" s="22" t="s">
        <v>12</v>
      </c>
      <c r="J6" s="22" t="s">
        <v>14</v>
      </c>
      <c r="K6" s="22" t="s">
        <v>18</v>
      </c>
      <c r="M6" s="7" t="s">
        <v>21</v>
      </c>
    </row>
    <row r="7" spans="2:13" s="7" customFormat="1">
      <c r="B7" s="7" t="s">
        <v>9</v>
      </c>
      <c r="C7" s="21" t="s">
        <v>11</v>
      </c>
      <c r="D7" s="21" t="s">
        <v>13</v>
      </c>
      <c r="E7" s="21" t="s">
        <v>15</v>
      </c>
      <c r="F7" s="21" t="s">
        <v>11</v>
      </c>
      <c r="H7" s="22" t="s">
        <v>11</v>
      </c>
      <c r="I7" s="22" t="s">
        <v>13</v>
      </c>
      <c r="J7" s="22" t="s">
        <v>15</v>
      </c>
      <c r="K7" s="22" t="s">
        <v>11</v>
      </c>
      <c r="L7" s="7" t="s">
        <v>9</v>
      </c>
      <c r="M7" s="7" t="s">
        <v>11</v>
      </c>
    </row>
    <row r="8" spans="2:13">
      <c r="B8" s="12">
        <v>1</v>
      </c>
      <c r="C8" s="14">
        <f>SUM(Inputs!E8+Inputs!G10)</f>
        <v>3914</v>
      </c>
      <c r="D8" s="14">
        <f>IF((B8&lt;$D$3+1),SUM(C8*Inputs!$M$7),SUM(C8*Inputs!$G$7))</f>
        <v>22.799050000000001</v>
      </c>
      <c r="E8" s="13">
        <f t="shared" ref="E8:E31" si="0">IF(((C8+D8)&gt;$D$2),$D$2,SUM(C8+D8))</f>
        <v>1500</v>
      </c>
      <c r="F8" s="13">
        <f>IF((E8&gt;=C8),0,SUM(C8+D8-E8))</f>
        <v>2436.7990500000001</v>
      </c>
      <c r="H8" s="14">
        <f>Inputs!E6</f>
        <v>8870</v>
      </c>
      <c r="I8" s="14">
        <f>SUM(H8*Inputs!$G$7)</f>
        <v>110.80108333333334</v>
      </c>
      <c r="J8" s="14">
        <f t="shared" ref="J8:J20" si="1">IF(((H8+I8)&gt;($D$2-E8)),($D$2-E8),SUM(H8+I8))</f>
        <v>0</v>
      </c>
      <c r="K8" s="14">
        <f>SUM(H8+I8-J8)</f>
        <v>8980.8010833333337</v>
      </c>
      <c r="L8" s="12">
        <f>B8</f>
        <v>1</v>
      </c>
      <c r="M8" s="14">
        <f>SUM(F8+K8)</f>
        <v>11417.600133333333</v>
      </c>
    </row>
    <row r="9" spans="2:13">
      <c r="B9" s="12">
        <v>2</v>
      </c>
      <c r="C9" s="14">
        <f>F8</f>
        <v>2436.7990500000001</v>
      </c>
      <c r="D9" s="14">
        <f>IF((B9&lt;$D$3+1),SUM(C9*Inputs!$M$7),SUM(C9*Inputs!$G$7))</f>
        <v>14.194354466250001</v>
      </c>
      <c r="E9" s="13">
        <f t="shared" si="0"/>
        <v>1500</v>
      </c>
      <c r="F9" s="13">
        <f>IF((E9&gt;=C9),0,SUM(C9+D9-E9))</f>
        <v>950.99340446625001</v>
      </c>
      <c r="H9" s="14">
        <f>K8</f>
        <v>8980.8010833333337</v>
      </c>
      <c r="I9" s="14">
        <f>SUM(H9*Inputs!$G$7)</f>
        <v>112.1851735326389</v>
      </c>
      <c r="J9" s="14">
        <f t="shared" si="1"/>
        <v>0</v>
      </c>
      <c r="K9" s="14">
        <f>SUM(H9+I9-J9)</f>
        <v>9092.9862568659719</v>
      </c>
      <c r="L9" s="12">
        <f t="shared" ref="L9:L31" si="2">B9</f>
        <v>2</v>
      </c>
      <c r="M9" s="14">
        <f>SUM(F9+K9)</f>
        <v>10043.979661332221</v>
      </c>
    </row>
    <row r="10" spans="2:13">
      <c r="B10" s="12">
        <v>3</v>
      </c>
      <c r="C10" s="14">
        <f t="shared" ref="C10:C31" si="3">F9</f>
        <v>950.99340446625001</v>
      </c>
      <c r="D10" s="14">
        <f>IF((B10&lt;$D$3+1),SUM(C10*Inputs!$M$7),SUM(C10*Inputs!$G$7))</f>
        <v>5.5395365810159065</v>
      </c>
      <c r="E10" s="13">
        <f t="shared" si="0"/>
        <v>956.53294104726592</v>
      </c>
      <c r="F10" s="13">
        <f t="shared" ref="F10:F31" si="4">IF((E10&gt;=C10),0,SUM(C10+D10-E10))</f>
        <v>0</v>
      </c>
      <c r="H10" s="14">
        <f t="shared" ref="H10:H31" si="5">K9</f>
        <v>9092.9862568659719</v>
      </c>
      <c r="I10" s="14">
        <f>SUM(H10*Inputs!$G$7)</f>
        <v>113.58655332535076</v>
      </c>
      <c r="J10" s="14">
        <f t="shared" si="1"/>
        <v>543.46705895273408</v>
      </c>
      <c r="K10" s="14">
        <f t="shared" ref="K10:K31" si="6">SUM(H10+I10-J10)</f>
        <v>8663.1057512385887</v>
      </c>
      <c r="L10" s="12">
        <f t="shared" si="2"/>
        <v>3</v>
      </c>
      <c r="M10" s="14">
        <f t="shared" ref="M10:M31" si="7">SUM(F10+K10)</f>
        <v>8663.1057512385887</v>
      </c>
    </row>
    <row r="11" spans="2:13">
      <c r="B11" s="12">
        <v>4</v>
      </c>
      <c r="C11" s="14">
        <f t="shared" si="3"/>
        <v>0</v>
      </c>
      <c r="D11" s="14">
        <f>IF((B11&lt;$D$3+1),SUM(C11*Inputs!$M$7),SUM(C11*Inputs!$G$7))</f>
        <v>0</v>
      </c>
      <c r="E11" s="13">
        <f t="shared" si="0"/>
        <v>0</v>
      </c>
      <c r="F11" s="13">
        <f t="shared" si="4"/>
        <v>0</v>
      </c>
      <c r="H11" s="14">
        <f t="shared" si="5"/>
        <v>8663.1057512385887</v>
      </c>
      <c r="I11" s="14">
        <f>SUM(H11*Inputs!$G$7)</f>
        <v>108.21662934255536</v>
      </c>
      <c r="J11" s="14">
        <f t="shared" si="1"/>
        <v>1500</v>
      </c>
      <c r="K11" s="14">
        <f t="shared" si="6"/>
        <v>7271.3223805811449</v>
      </c>
      <c r="L11" s="12">
        <f t="shared" si="2"/>
        <v>4</v>
      </c>
      <c r="M11" s="14">
        <f t="shared" si="7"/>
        <v>7271.3223805811449</v>
      </c>
    </row>
    <row r="12" spans="2:13">
      <c r="B12" s="12">
        <v>5</v>
      </c>
      <c r="C12" s="14">
        <f t="shared" si="3"/>
        <v>0</v>
      </c>
      <c r="D12" s="14">
        <f>IF((B12&lt;$D$3+1),SUM(C12*Inputs!$M$7),SUM(C12*Inputs!$G$7))</f>
        <v>0</v>
      </c>
      <c r="E12" s="13">
        <f t="shared" si="0"/>
        <v>0</v>
      </c>
      <c r="F12" s="13">
        <f t="shared" si="4"/>
        <v>0</v>
      </c>
      <c r="H12" s="14">
        <f t="shared" si="5"/>
        <v>7271.3223805811449</v>
      </c>
      <c r="I12" s="14">
        <f>SUM(H12*Inputs!$G$7)</f>
        <v>90.830935404092799</v>
      </c>
      <c r="J12" s="14">
        <f t="shared" si="1"/>
        <v>1500</v>
      </c>
      <c r="K12" s="14">
        <f t="shared" si="6"/>
        <v>5862.1533159852379</v>
      </c>
      <c r="L12" s="12">
        <f t="shared" si="2"/>
        <v>5</v>
      </c>
      <c r="M12" s="14">
        <f t="shared" si="7"/>
        <v>5862.1533159852379</v>
      </c>
    </row>
    <row r="13" spans="2:13">
      <c r="B13" s="12">
        <v>6</v>
      </c>
      <c r="C13" s="14">
        <f t="shared" si="3"/>
        <v>0</v>
      </c>
      <c r="D13" s="14">
        <f>IF((B13&lt;$D$3+1),SUM(C13*Inputs!$M$7),SUM(C13*Inputs!$G$7))</f>
        <v>0</v>
      </c>
      <c r="E13" s="13">
        <f t="shared" si="0"/>
        <v>0</v>
      </c>
      <c r="F13" s="13">
        <f t="shared" si="4"/>
        <v>0</v>
      </c>
      <c r="H13" s="14">
        <f t="shared" si="5"/>
        <v>5862.1533159852379</v>
      </c>
      <c r="I13" s="14">
        <f>SUM(H13*Inputs!$G$7)</f>
        <v>73.228065172182269</v>
      </c>
      <c r="J13" s="14">
        <f t="shared" si="1"/>
        <v>1500</v>
      </c>
      <c r="K13" s="14">
        <f t="shared" si="6"/>
        <v>4435.38138115742</v>
      </c>
      <c r="L13" s="12">
        <f t="shared" si="2"/>
        <v>6</v>
      </c>
      <c r="M13" s="14">
        <f t="shared" si="7"/>
        <v>4435.38138115742</v>
      </c>
    </row>
    <row r="14" spans="2:13">
      <c r="B14" s="12">
        <v>7</v>
      </c>
      <c r="C14" s="14">
        <f t="shared" si="3"/>
        <v>0</v>
      </c>
      <c r="D14" s="14">
        <f>IF((B14&lt;$D$3+1),SUM(C14*Inputs!$M$7),SUM(C14*Inputs!$G$7))</f>
        <v>0</v>
      </c>
      <c r="E14" s="13">
        <f t="shared" si="0"/>
        <v>0</v>
      </c>
      <c r="F14" s="13">
        <f t="shared" si="4"/>
        <v>0</v>
      </c>
      <c r="H14" s="14">
        <f t="shared" si="5"/>
        <v>4435.38138115742</v>
      </c>
      <c r="I14" s="14">
        <f>SUM(H14*Inputs!$G$7)</f>
        <v>55.405305752958107</v>
      </c>
      <c r="J14" s="14">
        <f t="shared" si="1"/>
        <v>1500</v>
      </c>
      <c r="K14" s="14">
        <f t="shared" si="6"/>
        <v>2990.7866869103782</v>
      </c>
      <c r="L14" s="12">
        <f t="shared" si="2"/>
        <v>7</v>
      </c>
      <c r="M14" s="14">
        <f t="shared" si="7"/>
        <v>2990.7866869103782</v>
      </c>
    </row>
    <row r="15" spans="2:13">
      <c r="B15" s="12">
        <v>8</v>
      </c>
      <c r="C15" s="14">
        <f t="shared" si="3"/>
        <v>0</v>
      </c>
      <c r="D15" s="14">
        <f>IF((B15&lt;$D$3+1),SUM(C15*Inputs!$M$7),SUM(C15*Inputs!$G$7))</f>
        <v>0</v>
      </c>
      <c r="E15" s="13">
        <f>IF(((C15+D15)&gt;$D$2),$D$2,SUM(C15+D15))</f>
        <v>0</v>
      </c>
      <c r="F15" s="13">
        <f t="shared" si="4"/>
        <v>0</v>
      </c>
      <c r="H15" s="14">
        <f t="shared" si="5"/>
        <v>2990.7866869103782</v>
      </c>
      <c r="I15" s="14">
        <f>SUM(H15*Inputs!$G$7)</f>
        <v>37.35991036398881</v>
      </c>
      <c r="J15" s="14">
        <f t="shared" si="1"/>
        <v>1500</v>
      </c>
      <c r="K15" s="14">
        <f t="shared" si="6"/>
        <v>1528.1465972743672</v>
      </c>
      <c r="L15" s="12">
        <f t="shared" si="2"/>
        <v>8</v>
      </c>
      <c r="M15" s="14">
        <f t="shared" si="7"/>
        <v>1528.1465972743672</v>
      </c>
    </row>
    <row r="16" spans="2:13">
      <c r="B16" s="12">
        <v>9</v>
      </c>
      <c r="C16" s="14">
        <f t="shared" si="3"/>
        <v>0</v>
      </c>
      <c r="D16" s="14">
        <f>IF((B16&lt;$D$3+1),SUM(C16*Inputs!$M$7),SUM(C16*Inputs!$G$7))</f>
        <v>0</v>
      </c>
      <c r="E16" s="13">
        <f t="shared" si="0"/>
        <v>0</v>
      </c>
      <c r="F16" s="13">
        <f t="shared" si="4"/>
        <v>0</v>
      </c>
      <c r="H16" s="14">
        <f t="shared" si="5"/>
        <v>1528.1465972743672</v>
      </c>
      <c r="I16" s="14">
        <f>SUM(H16*Inputs!$G$7)</f>
        <v>19.089097910952304</v>
      </c>
      <c r="J16" s="14">
        <f t="shared" si="1"/>
        <v>1500</v>
      </c>
      <c r="K16" s="14">
        <f t="shared" si="6"/>
        <v>47.2356951853194</v>
      </c>
      <c r="L16" s="12">
        <f t="shared" si="2"/>
        <v>9</v>
      </c>
      <c r="M16" s="14">
        <f t="shared" si="7"/>
        <v>47.2356951853194</v>
      </c>
    </row>
    <row r="17" spans="2:13">
      <c r="B17" s="12">
        <v>10</v>
      </c>
      <c r="C17" s="14">
        <f t="shared" si="3"/>
        <v>0</v>
      </c>
      <c r="D17" s="14">
        <f>IF((B17&lt;$D$3+1),SUM(C17*Inputs!$M$7),SUM(C17*Inputs!$G$7))</f>
        <v>0</v>
      </c>
      <c r="E17" s="13">
        <f t="shared" si="0"/>
        <v>0</v>
      </c>
      <c r="F17" s="13">
        <f t="shared" si="4"/>
        <v>0</v>
      </c>
      <c r="H17" s="14">
        <f t="shared" si="5"/>
        <v>47.2356951853194</v>
      </c>
      <c r="I17" s="14">
        <f>SUM(H17*Inputs!$G$7)</f>
        <v>0.59005255902328146</v>
      </c>
      <c r="J17" s="14">
        <f t="shared" si="1"/>
        <v>47.825747744342685</v>
      </c>
      <c r="K17" s="14">
        <f t="shared" si="6"/>
        <v>0</v>
      </c>
      <c r="L17" s="12">
        <f t="shared" si="2"/>
        <v>10</v>
      </c>
      <c r="M17" s="14">
        <f t="shared" si="7"/>
        <v>0</v>
      </c>
    </row>
    <row r="18" spans="2:13">
      <c r="B18" s="12">
        <v>11</v>
      </c>
      <c r="C18" s="14">
        <f t="shared" si="3"/>
        <v>0</v>
      </c>
      <c r="D18" s="14">
        <f>IF((B18&lt;$D$3+1),SUM(C18*Inputs!$M$7),SUM(C18*Inputs!$G$7))</f>
        <v>0</v>
      </c>
      <c r="E18" s="13">
        <f t="shared" si="0"/>
        <v>0</v>
      </c>
      <c r="F18" s="13">
        <f t="shared" si="4"/>
        <v>0</v>
      </c>
      <c r="H18" s="14">
        <f t="shared" si="5"/>
        <v>0</v>
      </c>
      <c r="I18" s="14">
        <f>SUM(H18*Inputs!$G$7)</f>
        <v>0</v>
      </c>
      <c r="J18" s="14">
        <f t="shared" si="1"/>
        <v>0</v>
      </c>
      <c r="K18" s="14">
        <f t="shared" si="6"/>
        <v>0</v>
      </c>
      <c r="L18" s="12">
        <f t="shared" si="2"/>
        <v>11</v>
      </c>
      <c r="M18" s="14">
        <f t="shared" si="7"/>
        <v>0</v>
      </c>
    </row>
    <row r="19" spans="2:13">
      <c r="B19" s="12">
        <v>12</v>
      </c>
      <c r="C19" s="14">
        <f t="shared" si="3"/>
        <v>0</v>
      </c>
      <c r="D19" s="14">
        <f>IF((B19&lt;$D$3+1),SUM(C19*Inputs!$M$7),SUM(C19*Inputs!$G$7))</f>
        <v>0</v>
      </c>
      <c r="E19" s="13">
        <f t="shared" si="0"/>
        <v>0</v>
      </c>
      <c r="F19" s="13">
        <f t="shared" si="4"/>
        <v>0</v>
      </c>
      <c r="H19" s="14">
        <f t="shared" si="5"/>
        <v>0</v>
      </c>
      <c r="I19" s="14">
        <f>SUM(H19*Inputs!$G$7)</f>
        <v>0</v>
      </c>
      <c r="J19" s="14">
        <f t="shared" si="1"/>
        <v>0</v>
      </c>
      <c r="K19" s="14">
        <f t="shared" si="6"/>
        <v>0</v>
      </c>
      <c r="L19" s="12">
        <f t="shared" si="2"/>
        <v>12</v>
      </c>
      <c r="M19" s="14">
        <f t="shared" si="7"/>
        <v>0</v>
      </c>
    </row>
    <row r="20" spans="2:13">
      <c r="B20" s="12">
        <v>13</v>
      </c>
      <c r="C20" s="14">
        <f t="shared" si="3"/>
        <v>0</v>
      </c>
      <c r="D20" s="14">
        <f>IF((B20&lt;$D$3+1),SUM(C20*Inputs!$M$7),SUM(C20*Inputs!$G$7))</f>
        <v>0</v>
      </c>
      <c r="E20" s="13">
        <f t="shared" si="0"/>
        <v>0</v>
      </c>
      <c r="F20" s="13">
        <f t="shared" si="4"/>
        <v>0</v>
      </c>
      <c r="H20" s="14">
        <f t="shared" si="5"/>
        <v>0</v>
      </c>
      <c r="I20" s="14">
        <f>SUM(H20*Inputs!$G$7)</f>
        <v>0</v>
      </c>
      <c r="J20" s="14">
        <f t="shared" si="1"/>
        <v>0</v>
      </c>
      <c r="K20" s="14">
        <f t="shared" si="6"/>
        <v>0</v>
      </c>
      <c r="L20" s="12">
        <f t="shared" si="2"/>
        <v>13</v>
      </c>
      <c r="M20" s="14">
        <f t="shared" si="7"/>
        <v>0</v>
      </c>
    </row>
    <row r="21" spans="2:13">
      <c r="B21" s="12">
        <v>14</v>
      </c>
      <c r="C21" s="14">
        <f t="shared" si="3"/>
        <v>0</v>
      </c>
      <c r="D21" s="14">
        <f>IF((B21&lt;$D$3+1),SUM(C21*Inputs!$M$7),SUM(C21*Inputs!$G$7))</f>
        <v>0</v>
      </c>
      <c r="E21" s="13">
        <f t="shared" si="0"/>
        <v>0</v>
      </c>
      <c r="F21" s="13">
        <f t="shared" si="4"/>
        <v>0</v>
      </c>
      <c r="H21" s="14">
        <f t="shared" si="5"/>
        <v>0</v>
      </c>
      <c r="I21" s="14">
        <f>SUM(H21*Inputs!$G$7)</f>
        <v>0</v>
      </c>
      <c r="J21" s="14">
        <f>IF(((H21+I21)&gt;($D$2-E21)),($D$2-E21),SUM(H21+I21))</f>
        <v>0</v>
      </c>
      <c r="K21" s="14">
        <f t="shared" si="6"/>
        <v>0</v>
      </c>
      <c r="L21" s="12">
        <f t="shared" si="2"/>
        <v>14</v>
      </c>
      <c r="M21" s="14">
        <f t="shared" si="7"/>
        <v>0</v>
      </c>
    </row>
    <row r="22" spans="2:13">
      <c r="B22" s="12">
        <v>15</v>
      </c>
      <c r="C22" s="14">
        <f t="shared" si="3"/>
        <v>0</v>
      </c>
      <c r="D22" s="14">
        <f>IF((B22&lt;$D$3+1),SUM(C22*Inputs!$M$7),SUM(C22*Inputs!$G$7))</f>
        <v>0</v>
      </c>
      <c r="E22" s="13">
        <f t="shared" si="0"/>
        <v>0</v>
      </c>
      <c r="F22" s="13">
        <f t="shared" si="4"/>
        <v>0</v>
      </c>
      <c r="H22" s="14">
        <f t="shared" si="5"/>
        <v>0</v>
      </c>
      <c r="I22" s="14">
        <f>SUM(H22*Inputs!$G$7)</f>
        <v>0</v>
      </c>
      <c r="J22" s="14">
        <f t="shared" ref="J22:J31" si="8">IF(((H22+I22)&gt;($D$2-E22)),($D$2-E22),SUM(H22+I22))</f>
        <v>0</v>
      </c>
      <c r="K22" s="14">
        <f t="shared" si="6"/>
        <v>0</v>
      </c>
      <c r="L22" s="12">
        <f t="shared" si="2"/>
        <v>15</v>
      </c>
      <c r="M22" s="14">
        <f t="shared" si="7"/>
        <v>0</v>
      </c>
    </row>
    <row r="23" spans="2:13">
      <c r="B23" s="12">
        <v>16</v>
      </c>
      <c r="C23" s="14">
        <f t="shared" si="3"/>
        <v>0</v>
      </c>
      <c r="D23" s="14">
        <f>IF((B23&lt;$D$3+1),SUM(C23*Inputs!$M$7),SUM(C23*Inputs!$G$7))</f>
        <v>0</v>
      </c>
      <c r="E23" s="13">
        <f t="shared" si="0"/>
        <v>0</v>
      </c>
      <c r="F23" s="13">
        <f t="shared" si="4"/>
        <v>0</v>
      </c>
      <c r="H23" s="14">
        <f t="shared" si="5"/>
        <v>0</v>
      </c>
      <c r="I23" s="14">
        <f>SUM(H23*Inputs!$G$7)</f>
        <v>0</v>
      </c>
      <c r="J23" s="14">
        <f t="shared" si="8"/>
        <v>0</v>
      </c>
      <c r="K23" s="14">
        <f t="shared" si="6"/>
        <v>0</v>
      </c>
      <c r="L23" s="12">
        <f t="shared" si="2"/>
        <v>16</v>
      </c>
      <c r="M23" s="14">
        <f t="shared" si="7"/>
        <v>0</v>
      </c>
    </row>
    <row r="24" spans="2:13">
      <c r="B24" s="12">
        <v>17</v>
      </c>
      <c r="C24" s="14">
        <f t="shared" si="3"/>
        <v>0</v>
      </c>
      <c r="D24" s="14">
        <f>IF((B24&lt;$D$3+1),SUM(C24*Inputs!$M$7),SUM(C24*Inputs!$G$7))</f>
        <v>0</v>
      </c>
      <c r="E24" s="13">
        <f t="shared" si="0"/>
        <v>0</v>
      </c>
      <c r="F24" s="13">
        <f t="shared" si="4"/>
        <v>0</v>
      </c>
      <c r="H24" s="14">
        <f t="shared" si="5"/>
        <v>0</v>
      </c>
      <c r="I24" s="14">
        <f>SUM(H24*Inputs!$G$7)</f>
        <v>0</v>
      </c>
      <c r="J24" s="14">
        <f t="shared" si="8"/>
        <v>0</v>
      </c>
      <c r="K24" s="14">
        <f t="shared" si="6"/>
        <v>0</v>
      </c>
      <c r="L24" s="12">
        <f t="shared" si="2"/>
        <v>17</v>
      </c>
      <c r="M24" s="14">
        <f t="shared" si="7"/>
        <v>0</v>
      </c>
    </row>
    <row r="25" spans="2:13">
      <c r="B25" s="12">
        <v>18</v>
      </c>
      <c r="C25" s="14">
        <f t="shared" si="3"/>
        <v>0</v>
      </c>
      <c r="D25" s="14">
        <f>IF((B25&lt;$D$3+1),SUM(C25*Inputs!$M$7),SUM(C25*Inputs!$G$7))</f>
        <v>0</v>
      </c>
      <c r="E25" s="13">
        <f t="shared" si="0"/>
        <v>0</v>
      </c>
      <c r="F25" s="13">
        <f t="shared" si="4"/>
        <v>0</v>
      </c>
      <c r="H25" s="14">
        <f t="shared" si="5"/>
        <v>0</v>
      </c>
      <c r="I25" s="14">
        <f>SUM(H25*Inputs!$G$7)</f>
        <v>0</v>
      </c>
      <c r="J25" s="14">
        <f t="shared" si="8"/>
        <v>0</v>
      </c>
      <c r="K25" s="14">
        <f t="shared" si="6"/>
        <v>0</v>
      </c>
      <c r="L25" s="12">
        <f t="shared" si="2"/>
        <v>18</v>
      </c>
      <c r="M25" s="14">
        <f t="shared" si="7"/>
        <v>0</v>
      </c>
    </row>
    <row r="26" spans="2:13">
      <c r="B26" s="12">
        <v>19</v>
      </c>
      <c r="C26" s="14">
        <f t="shared" si="3"/>
        <v>0</v>
      </c>
      <c r="D26" s="14">
        <f>IF((B26&lt;$D$3+1),SUM(C26*Inputs!$M$7),SUM(C26*Inputs!$G$7))</f>
        <v>0</v>
      </c>
      <c r="E26" s="13">
        <f t="shared" si="0"/>
        <v>0</v>
      </c>
      <c r="F26" s="13">
        <f t="shared" si="4"/>
        <v>0</v>
      </c>
      <c r="H26" s="14">
        <f t="shared" si="5"/>
        <v>0</v>
      </c>
      <c r="I26" s="14">
        <f>SUM(H26*Inputs!$G$7)</f>
        <v>0</v>
      </c>
      <c r="J26" s="14">
        <f t="shared" si="8"/>
        <v>0</v>
      </c>
      <c r="K26" s="14">
        <f t="shared" si="6"/>
        <v>0</v>
      </c>
      <c r="L26" s="12">
        <f t="shared" si="2"/>
        <v>19</v>
      </c>
      <c r="M26" s="14">
        <f t="shared" si="7"/>
        <v>0</v>
      </c>
    </row>
    <row r="27" spans="2:13">
      <c r="B27" s="12">
        <v>20</v>
      </c>
      <c r="C27" s="14">
        <f t="shared" si="3"/>
        <v>0</v>
      </c>
      <c r="D27" s="14">
        <f>IF((B27&lt;$D$3+1),SUM(C27*Inputs!$M$7),SUM(C27*Inputs!$G$7))</f>
        <v>0</v>
      </c>
      <c r="E27" s="13">
        <f t="shared" si="0"/>
        <v>0</v>
      </c>
      <c r="F27" s="13">
        <f t="shared" si="4"/>
        <v>0</v>
      </c>
      <c r="H27" s="14">
        <f t="shared" si="5"/>
        <v>0</v>
      </c>
      <c r="I27" s="14">
        <f>SUM(H27*Inputs!$G$7)</f>
        <v>0</v>
      </c>
      <c r="J27" s="14">
        <f t="shared" si="8"/>
        <v>0</v>
      </c>
      <c r="K27" s="14">
        <f t="shared" si="6"/>
        <v>0</v>
      </c>
      <c r="L27" s="12">
        <f t="shared" si="2"/>
        <v>20</v>
      </c>
      <c r="M27" s="14">
        <f t="shared" si="7"/>
        <v>0</v>
      </c>
    </row>
    <row r="28" spans="2:13">
      <c r="B28" s="12">
        <v>21</v>
      </c>
      <c r="C28" s="14">
        <f t="shared" si="3"/>
        <v>0</v>
      </c>
      <c r="D28" s="14">
        <f>IF((B28&lt;$D$3+1),SUM(C28*Inputs!$M$7),SUM(C28*Inputs!$G$7))</f>
        <v>0</v>
      </c>
      <c r="E28" s="13">
        <f t="shared" si="0"/>
        <v>0</v>
      </c>
      <c r="F28" s="13">
        <f t="shared" si="4"/>
        <v>0</v>
      </c>
      <c r="H28" s="14">
        <f t="shared" si="5"/>
        <v>0</v>
      </c>
      <c r="I28" s="14">
        <f>SUM(H28*Inputs!$G$7)</f>
        <v>0</v>
      </c>
      <c r="J28" s="14">
        <f t="shared" si="8"/>
        <v>0</v>
      </c>
      <c r="K28" s="14">
        <f t="shared" si="6"/>
        <v>0</v>
      </c>
      <c r="L28" s="12">
        <f t="shared" si="2"/>
        <v>21</v>
      </c>
      <c r="M28" s="14">
        <f t="shared" si="7"/>
        <v>0</v>
      </c>
    </row>
    <row r="29" spans="2:13">
      <c r="B29" s="12">
        <v>22</v>
      </c>
      <c r="C29" s="14">
        <f t="shared" si="3"/>
        <v>0</v>
      </c>
      <c r="D29" s="14">
        <f>IF((B29&lt;$D$3+1),SUM(C29*Inputs!$M$7),SUM(C29*Inputs!$G$7))</f>
        <v>0</v>
      </c>
      <c r="E29" s="13">
        <f t="shared" si="0"/>
        <v>0</v>
      </c>
      <c r="F29" s="13">
        <f t="shared" si="4"/>
        <v>0</v>
      </c>
      <c r="H29" s="14">
        <f t="shared" si="5"/>
        <v>0</v>
      </c>
      <c r="I29" s="14">
        <f>SUM(H29*Inputs!$G$7)</f>
        <v>0</v>
      </c>
      <c r="J29" s="14">
        <f t="shared" si="8"/>
        <v>0</v>
      </c>
      <c r="K29" s="14">
        <f t="shared" si="6"/>
        <v>0</v>
      </c>
      <c r="L29" s="12">
        <f t="shared" si="2"/>
        <v>22</v>
      </c>
      <c r="M29" s="14">
        <f t="shared" si="7"/>
        <v>0</v>
      </c>
    </row>
    <row r="30" spans="2:13">
      <c r="B30" s="12">
        <v>23</v>
      </c>
      <c r="C30" s="14">
        <f t="shared" si="3"/>
        <v>0</v>
      </c>
      <c r="D30" s="14">
        <f>IF((B30&lt;$D$3+1),SUM(C30*Inputs!$M$7),SUM(C30*Inputs!$G$7))</f>
        <v>0</v>
      </c>
      <c r="E30" s="13">
        <f t="shared" si="0"/>
        <v>0</v>
      </c>
      <c r="F30" s="13">
        <f t="shared" si="4"/>
        <v>0</v>
      </c>
      <c r="H30" s="14">
        <f t="shared" si="5"/>
        <v>0</v>
      </c>
      <c r="I30" s="14">
        <f>SUM(H30*Inputs!$G$7)</f>
        <v>0</v>
      </c>
      <c r="J30" s="14">
        <f t="shared" si="8"/>
        <v>0</v>
      </c>
      <c r="K30" s="14">
        <f t="shared" si="6"/>
        <v>0</v>
      </c>
      <c r="L30" s="12">
        <f t="shared" si="2"/>
        <v>23</v>
      </c>
      <c r="M30" s="14">
        <f t="shared" si="7"/>
        <v>0</v>
      </c>
    </row>
    <row r="31" spans="2:13">
      <c r="B31" s="12">
        <v>24</v>
      </c>
      <c r="C31" s="14">
        <f t="shared" si="3"/>
        <v>0</v>
      </c>
      <c r="D31" s="14">
        <f>IF((B31&lt;$D$3+1),SUM(C31*Inputs!$M$7),SUM(C31*Inputs!$G$7))</f>
        <v>0</v>
      </c>
      <c r="E31" s="13">
        <f t="shared" si="0"/>
        <v>0</v>
      </c>
      <c r="F31" s="13">
        <f t="shared" si="4"/>
        <v>0</v>
      </c>
      <c r="H31" s="14">
        <f t="shared" si="5"/>
        <v>0</v>
      </c>
      <c r="I31" s="14">
        <f>SUM(H31*Inputs!$G$7)</f>
        <v>0</v>
      </c>
      <c r="J31" s="14">
        <f t="shared" si="8"/>
        <v>0</v>
      </c>
      <c r="K31" s="14">
        <f t="shared" si="6"/>
        <v>0</v>
      </c>
      <c r="L31" s="12">
        <f t="shared" si="2"/>
        <v>24</v>
      </c>
      <c r="M31" s="14">
        <f t="shared" si="7"/>
        <v>0</v>
      </c>
    </row>
    <row r="32" spans="2:13">
      <c r="B32" s="12">
        <v>25</v>
      </c>
      <c r="C32" s="14">
        <f t="shared" ref="C32:C95" si="9">F31</f>
        <v>0</v>
      </c>
      <c r="D32" s="14">
        <f>IF((B32&lt;$D$3+1),SUM(C32*Inputs!$M$7),SUM(C32*Inputs!$G$7))</f>
        <v>0</v>
      </c>
      <c r="E32" s="13">
        <f t="shared" ref="E32:E95" si="10">IF(((C32+D32)&gt;$D$2),$D$2,SUM(C32+D32))</f>
        <v>0</v>
      </c>
      <c r="F32" s="13">
        <f t="shared" ref="F32:F95" si="11">IF((E32&gt;=C32),0,SUM(C32+D32-E32))</f>
        <v>0</v>
      </c>
      <c r="H32" s="14">
        <f t="shared" ref="H32:H95" si="12">K31</f>
        <v>0</v>
      </c>
      <c r="I32" s="14">
        <f>SUM(H32*Inputs!$G$7)</f>
        <v>0</v>
      </c>
      <c r="J32" s="14">
        <f t="shared" ref="J32:J95" si="13">IF(((H32+I32)&gt;($D$2-E32)),($D$2-E32),SUM(H32+I32))</f>
        <v>0</v>
      </c>
      <c r="K32" s="14">
        <f t="shared" ref="K32:K95" si="14">SUM(H32+I32-J32)</f>
        <v>0</v>
      </c>
      <c r="L32" s="12">
        <f t="shared" ref="L32:L95" si="15">B32</f>
        <v>25</v>
      </c>
      <c r="M32" s="14">
        <f t="shared" ref="M32:M95" si="16">SUM(F32+K32)</f>
        <v>0</v>
      </c>
    </row>
    <row r="33" spans="2:13">
      <c r="B33" s="12">
        <v>26</v>
      </c>
      <c r="C33" s="14">
        <f t="shared" si="9"/>
        <v>0</v>
      </c>
      <c r="D33" s="14">
        <f>IF((B33&lt;$D$3+1),SUM(C33*Inputs!$M$7),SUM(C33*Inputs!$G$7))</f>
        <v>0</v>
      </c>
      <c r="E33" s="13">
        <f t="shared" si="10"/>
        <v>0</v>
      </c>
      <c r="F33" s="13">
        <f t="shared" si="11"/>
        <v>0</v>
      </c>
      <c r="H33" s="14">
        <f t="shared" si="12"/>
        <v>0</v>
      </c>
      <c r="I33" s="14">
        <f>SUM(H33*Inputs!$G$7)</f>
        <v>0</v>
      </c>
      <c r="J33" s="14">
        <f t="shared" si="13"/>
        <v>0</v>
      </c>
      <c r="K33" s="14">
        <f t="shared" si="14"/>
        <v>0</v>
      </c>
      <c r="L33" s="12">
        <f t="shared" si="15"/>
        <v>26</v>
      </c>
      <c r="M33" s="14">
        <f t="shared" si="16"/>
        <v>0</v>
      </c>
    </row>
    <row r="34" spans="2:13">
      <c r="B34" s="12">
        <v>27</v>
      </c>
      <c r="C34" s="14">
        <f t="shared" si="9"/>
        <v>0</v>
      </c>
      <c r="D34" s="14">
        <f>IF((B34&lt;$D$3+1),SUM(C34*Inputs!$M$7),SUM(C34*Inputs!$G$7))</f>
        <v>0</v>
      </c>
      <c r="E34" s="13">
        <f t="shared" si="10"/>
        <v>0</v>
      </c>
      <c r="F34" s="13">
        <f t="shared" si="11"/>
        <v>0</v>
      </c>
      <c r="H34" s="14">
        <f t="shared" si="12"/>
        <v>0</v>
      </c>
      <c r="I34" s="14">
        <f>SUM(H34*Inputs!$G$7)</f>
        <v>0</v>
      </c>
      <c r="J34" s="14">
        <f t="shared" si="13"/>
        <v>0</v>
      </c>
      <c r="K34" s="14">
        <f t="shared" si="14"/>
        <v>0</v>
      </c>
      <c r="L34" s="12">
        <f t="shared" si="15"/>
        <v>27</v>
      </c>
      <c r="M34" s="14">
        <f t="shared" si="16"/>
        <v>0</v>
      </c>
    </row>
    <row r="35" spans="2:13">
      <c r="B35" s="12">
        <v>28</v>
      </c>
      <c r="C35" s="14">
        <f t="shared" si="9"/>
        <v>0</v>
      </c>
      <c r="D35" s="14">
        <f>IF((B35&lt;$D$3+1),SUM(C35*Inputs!$M$7),SUM(C35*Inputs!$G$7))</f>
        <v>0</v>
      </c>
      <c r="E35" s="13">
        <f t="shared" si="10"/>
        <v>0</v>
      </c>
      <c r="F35" s="13">
        <f t="shared" si="11"/>
        <v>0</v>
      </c>
      <c r="H35" s="14">
        <f t="shared" si="12"/>
        <v>0</v>
      </c>
      <c r="I35" s="14">
        <f>SUM(H35*Inputs!$G$7)</f>
        <v>0</v>
      </c>
      <c r="J35" s="14">
        <f t="shared" si="13"/>
        <v>0</v>
      </c>
      <c r="K35" s="14">
        <f t="shared" si="14"/>
        <v>0</v>
      </c>
      <c r="L35" s="12">
        <f t="shared" si="15"/>
        <v>28</v>
      </c>
      <c r="M35" s="14">
        <f t="shared" si="16"/>
        <v>0</v>
      </c>
    </row>
    <row r="36" spans="2:13">
      <c r="B36" s="12">
        <v>29</v>
      </c>
      <c r="C36" s="14">
        <f t="shared" si="9"/>
        <v>0</v>
      </c>
      <c r="D36" s="14">
        <f>IF((B36&lt;$D$3+1),SUM(C36*Inputs!$M$7),SUM(C36*Inputs!$G$7))</f>
        <v>0</v>
      </c>
      <c r="E36" s="13">
        <f t="shared" si="10"/>
        <v>0</v>
      </c>
      <c r="F36" s="13">
        <f t="shared" si="11"/>
        <v>0</v>
      </c>
      <c r="H36" s="14">
        <f t="shared" si="12"/>
        <v>0</v>
      </c>
      <c r="I36" s="14">
        <f>SUM(H36*Inputs!$G$7)</f>
        <v>0</v>
      </c>
      <c r="J36" s="14">
        <f t="shared" si="13"/>
        <v>0</v>
      </c>
      <c r="K36" s="14">
        <f t="shared" si="14"/>
        <v>0</v>
      </c>
      <c r="L36" s="12">
        <f t="shared" si="15"/>
        <v>29</v>
      </c>
      <c r="M36" s="14">
        <f t="shared" si="16"/>
        <v>0</v>
      </c>
    </row>
    <row r="37" spans="2:13">
      <c r="B37" s="12">
        <v>30</v>
      </c>
      <c r="C37" s="14">
        <f t="shared" si="9"/>
        <v>0</v>
      </c>
      <c r="D37" s="14">
        <f>IF((B37&lt;$D$3+1),SUM(C37*Inputs!$M$7),SUM(C37*Inputs!$G$7))</f>
        <v>0</v>
      </c>
      <c r="E37" s="13">
        <f t="shared" si="10"/>
        <v>0</v>
      </c>
      <c r="F37" s="13">
        <f t="shared" si="11"/>
        <v>0</v>
      </c>
      <c r="H37" s="14">
        <f t="shared" si="12"/>
        <v>0</v>
      </c>
      <c r="I37" s="14">
        <f>SUM(H37*Inputs!$G$7)</f>
        <v>0</v>
      </c>
      <c r="J37" s="14">
        <f t="shared" si="13"/>
        <v>0</v>
      </c>
      <c r="K37" s="14">
        <f t="shared" si="14"/>
        <v>0</v>
      </c>
      <c r="L37" s="12">
        <f t="shared" si="15"/>
        <v>30</v>
      </c>
      <c r="M37" s="14">
        <f t="shared" si="16"/>
        <v>0</v>
      </c>
    </row>
    <row r="38" spans="2:13">
      <c r="B38" s="12">
        <v>31</v>
      </c>
      <c r="C38" s="14">
        <f t="shared" si="9"/>
        <v>0</v>
      </c>
      <c r="D38" s="14">
        <f>IF((B38&lt;$D$3+1),SUM(C38*Inputs!$M$7),SUM(C38*Inputs!$G$7))</f>
        <v>0</v>
      </c>
      <c r="E38" s="13">
        <f t="shared" si="10"/>
        <v>0</v>
      </c>
      <c r="F38" s="13">
        <f t="shared" si="11"/>
        <v>0</v>
      </c>
      <c r="H38" s="14">
        <f t="shared" si="12"/>
        <v>0</v>
      </c>
      <c r="I38" s="14">
        <f>SUM(H38*Inputs!$G$7)</f>
        <v>0</v>
      </c>
      <c r="J38" s="14">
        <f t="shared" si="13"/>
        <v>0</v>
      </c>
      <c r="K38" s="14">
        <f t="shared" si="14"/>
        <v>0</v>
      </c>
      <c r="L38" s="12">
        <f t="shared" si="15"/>
        <v>31</v>
      </c>
      <c r="M38" s="14">
        <f t="shared" si="16"/>
        <v>0</v>
      </c>
    </row>
    <row r="39" spans="2:13">
      <c r="B39" s="12">
        <v>32</v>
      </c>
      <c r="C39" s="14">
        <f t="shared" si="9"/>
        <v>0</v>
      </c>
      <c r="D39" s="14">
        <f>IF((B39&lt;$D$3+1),SUM(C39*Inputs!$M$7),SUM(C39*Inputs!$G$7))</f>
        <v>0</v>
      </c>
      <c r="E39" s="13">
        <f t="shared" si="10"/>
        <v>0</v>
      </c>
      <c r="F39" s="13">
        <f t="shared" si="11"/>
        <v>0</v>
      </c>
      <c r="H39" s="14">
        <f t="shared" si="12"/>
        <v>0</v>
      </c>
      <c r="I39" s="14">
        <f>SUM(H39*Inputs!$G$7)</f>
        <v>0</v>
      </c>
      <c r="J39" s="14">
        <f t="shared" si="13"/>
        <v>0</v>
      </c>
      <c r="K39" s="14">
        <f t="shared" si="14"/>
        <v>0</v>
      </c>
      <c r="L39" s="12">
        <f t="shared" si="15"/>
        <v>32</v>
      </c>
      <c r="M39" s="14">
        <f t="shared" si="16"/>
        <v>0</v>
      </c>
    </row>
    <row r="40" spans="2:13">
      <c r="B40" s="12">
        <v>33</v>
      </c>
      <c r="C40" s="14">
        <f t="shared" si="9"/>
        <v>0</v>
      </c>
      <c r="D40" s="14">
        <f>IF((B40&lt;$D$3+1),SUM(C40*Inputs!$M$7),SUM(C40*Inputs!$G$7))</f>
        <v>0</v>
      </c>
      <c r="E40" s="13">
        <f t="shared" si="10"/>
        <v>0</v>
      </c>
      <c r="F40" s="13">
        <f t="shared" si="11"/>
        <v>0</v>
      </c>
      <c r="H40" s="14">
        <f t="shared" si="12"/>
        <v>0</v>
      </c>
      <c r="I40" s="14">
        <f>SUM(H40*Inputs!$G$7)</f>
        <v>0</v>
      </c>
      <c r="J40" s="14">
        <f t="shared" si="13"/>
        <v>0</v>
      </c>
      <c r="K40" s="14">
        <f t="shared" si="14"/>
        <v>0</v>
      </c>
      <c r="L40" s="12">
        <f t="shared" si="15"/>
        <v>33</v>
      </c>
      <c r="M40" s="14">
        <f t="shared" si="16"/>
        <v>0</v>
      </c>
    </row>
    <row r="41" spans="2:13">
      <c r="B41" s="12">
        <v>34</v>
      </c>
      <c r="C41" s="14">
        <f t="shared" si="9"/>
        <v>0</v>
      </c>
      <c r="D41" s="14">
        <f>IF((B41&lt;$D$3+1),SUM(C41*Inputs!$M$7),SUM(C41*Inputs!$G$7))</f>
        <v>0</v>
      </c>
      <c r="E41" s="13">
        <f t="shared" si="10"/>
        <v>0</v>
      </c>
      <c r="F41" s="13">
        <f t="shared" si="11"/>
        <v>0</v>
      </c>
      <c r="H41" s="14">
        <f t="shared" si="12"/>
        <v>0</v>
      </c>
      <c r="I41" s="14">
        <f>SUM(H41*Inputs!$G$7)</f>
        <v>0</v>
      </c>
      <c r="J41" s="14">
        <f t="shared" si="13"/>
        <v>0</v>
      </c>
      <c r="K41" s="14">
        <f t="shared" si="14"/>
        <v>0</v>
      </c>
      <c r="L41" s="12">
        <f t="shared" si="15"/>
        <v>34</v>
      </c>
      <c r="M41" s="14">
        <f t="shared" si="16"/>
        <v>0</v>
      </c>
    </row>
    <row r="42" spans="2:13">
      <c r="B42" s="12">
        <v>35</v>
      </c>
      <c r="C42" s="14">
        <f t="shared" si="9"/>
        <v>0</v>
      </c>
      <c r="D42" s="14">
        <f>IF((B42&lt;$D$3+1),SUM(C42*Inputs!$M$7),SUM(C42*Inputs!$G$7))</f>
        <v>0</v>
      </c>
      <c r="E42" s="13">
        <f t="shared" si="10"/>
        <v>0</v>
      </c>
      <c r="F42" s="13">
        <f t="shared" si="11"/>
        <v>0</v>
      </c>
      <c r="H42" s="14">
        <f t="shared" si="12"/>
        <v>0</v>
      </c>
      <c r="I42" s="14">
        <f>SUM(H42*Inputs!$G$7)</f>
        <v>0</v>
      </c>
      <c r="J42" s="14">
        <f t="shared" si="13"/>
        <v>0</v>
      </c>
      <c r="K42" s="14">
        <f t="shared" si="14"/>
        <v>0</v>
      </c>
      <c r="L42" s="12">
        <f t="shared" si="15"/>
        <v>35</v>
      </c>
      <c r="M42" s="14">
        <f t="shared" si="16"/>
        <v>0</v>
      </c>
    </row>
    <row r="43" spans="2:13">
      <c r="B43" s="12">
        <v>36</v>
      </c>
      <c r="C43" s="14">
        <f t="shared" si="9"/>
        <v>0</v>
      </c>
      <c r="D43" s="14">
        <f>IF((B43&lt;$D$3+1),SUM(C43*Inputs!$M$7),SUM(C43*Inputs!$G$7))</f>
        <v>0</v>
      </c>
      <c r="E43" s="13">
        <f t="shared" si="10"/>
        <v>0</v>
      </c>
      <c r="F43" s="13">
        <f t="shared" si="11"/>
        <v>0</v>
      </c>
      <c r="H43" s="14">
        <f t="shared" si="12"/>
        <v>0</v>
      </c>
      <c r="I43" s="14">
        <f>SUM(H43*Inputs!$G$7)</f>
        <v>0</v>
      </c>
      <c r="J43" s="14">
        <f t="shared" si="13"/>
        <v>0</v>
      </c>
      <c r="K43" s="14">
        <f t="shared" si="14"/>
        <v>0</v>
      </c>
      <c r="L43" s="12">
        <f t="shared" si="15"/>
        <v>36</v>
      </c>
      <c r="M43" s="14">
        <f t="shared" si="16"/>
        <v>0</v>
      </c>
    </row>
    <row r="44" spans="2:13">
      <c r="B44" s="12">
        <v>37</v>
      </c>
      <c r="C44" s="14">
        <f t="shared" si="9"/>
        <v>0</v>
      </c>
      <c r="D44" s="14">
        <f>IF((B44&lt;$D$3+1),SUM(C44*Inputs!$M$7),SUM(C44*Inputs!$G$7))</f>
        <v>0</v>
      </c>
      <c r="E44" s="13">
        <f t="shared" si="10"/>
        <v>0</v>
      </c>
      <c r="F44" s="13">
        <f t="shared" si="11"/>
        <v>0</v>
      </c>
      <c r="H44" s="14">
        <f t="shared" si="12"/>
        <v>0</v>
      </c>
      <c r="I44" s="14">
        <f>SUM(H44*Inputs!$G$7)</f>
        <v>0</v>
      </c>
      <c r="J44" s="14">
        <f t="shared" si="13"/>
        <v>0</v>
      </c>
      <c r="K44" s="14">
        <f t="shared" si="14"/>
        <v>0</v>
      </c>
      <c r="L44" s="12">
        <f t="shared" si="15"/>
        <v>37</v>
      </c>
      <c r="M44" s="14">
        <f t="shared" si="16"/>
        <v>0</v>
      </c>
    </row>
    <row r="45" spans="2:13">
      <c r="B45" s="12">
        <v>38</v>
      </c>
      <c r="C45" s="14">
        <f t="shared" si="9"/>
        <v>0</v>
      </c>
      <c r="D45" s="14">
        <f>IF((B45&lt;$D$3+1),SUM(C45*Inputs!$M$7),SUM(C45*Inputs!$G$7))</f>
        <v>0</v>
      </c>
      <c r="E45" s="13">
        <f t="shared" si="10"/>
        <v>0</v>
      </c>
      <c r="F45" s="13">
        <f t="shared" si="11"/>
        <v>0</v>
      </c>
      <c r="H45" s="14">
        <f t="shared" si="12"/>
        <v>0</v>
      </c>
      <c r="I45" s="14">
        <f>SUM(H45*Inputs!$G$7)</f>
        <v>0</v>
      </c>
      <c r="J45" s="14">
        <f t="shared" si="13"/>
        <v>0</v>
      </c>
      <c r="K45" s="14">
        <f t="shared" si="14"/>
        <v>0</v>
      </c>
      <c r="L45" s="12">
        <f t="shared" si="15"/>
        <v>38</v>
      </c>
      <c r="M45" s="14">
        <f t="shared" si="16"/>
        <v>0</v>
      </c>
    </row>
    <row r="46" spans="2:13">
      <c r="B46" s="12">
        <v>39</v>
      </c>
      <c r="C46" s="14">
        <f t="shared" si="9"/>
        <v>0</v>
      </c>
      <c r="D46" s="14">
        <f>IF((B46&lt;$D$3+1),SUM(C46*Inputs!$M$7),SUM(C46*Inputs!$G$7))</f>
        <v>0</v>
      </c>
      <c r="E46" s="13">
        <f t="shared" si="10"/>
        <v>0</v>
      </c>
      <c r="F46" s="13">
        <f t="shared" si="11"/>
        <v>0</v>
      </c>
      <c r="H46" s="14">
        <f t="shared" si="12"/>
        <v>0</v>
      </c>
      <c r="I46" s="14">
        <f>SUM(H46*Inputs!$G$7)</f>
        <v>0</v>
      </c>
      <c r="J46" s="14">
        <f t="shared" si="13"/>
        <v>0</v>
      </c>
      <c r="K46" s="14">
        <f t="shared" si="14"/>
        <v>0</v>
      </c>
      <c r="L46" s="12">
        <f t="shared" si="15"/>
        <v>39</v>
      </c>
      <c r="M46" s="14">
        <f t="shared" si="16"/>
        <v>0</v>
      </c>
    </row>
    <row r="47" spans="2:13">
      <c r="B47" s="12">
        <v>40</v>
      </c>
      <c r="C47" s="14">
        <f t="shared" si="9"/>
        <v>0</v>
      </c>
      <c r="D47" s="14">
        <f>IF((B47&lt;$D$3+1),SUM(C47*Inputs!$M$7),SUM(C47*Inputs!$G$7))</f>
        <v>0</v>
      </c>
      <c r="E47" s="13">
        <f t="shared" si="10"/>
        <v>0</v>
      </c>
      <c r="F47" s="13">
        <f t="shared" si="11"/>
        <v>0</v>
      </c>
      <c r="H47" s="14">
        <f t="shared" si="12"/>
        <v>0</v>
      </c>
      <c r="I47" s="14">
        <f>SUM(H47*Inputs!$G$7)</f>
        <v>0</v>
      </c>
      <c r="J47" s="14">
        <f t="shared" si="13"/>
        <v>0</v>
      </c>
      <c r="K47" s="14">
        <f t="shared" si="14"/>
        <v>0</v>
      </c>
      <c r="L47" s="12">
        <f t="shared" si="15"/>
        <v>40</v>
      </c>
      <c r="M47" s="14">
        <f t="shared" si="16"/>
        <v>0</v>
      </c>
    </row>
    <row r="48" spans="2:13">
      <c r="B48" s="12">
        <v>41</v>
      </c>
      <c r="C48" s="14">
        <f t="shared" si="9"/>
        <v>0</v>
      </c>
      <c r="D48" s="14">
        <f>IF((B48&lt;$D$3+1),SUM(C48*Inputs!$M$7),SUM(C48*Inputs!$G$7))</f>
        <v>0</v>
      </c>
      <c r="E48" s="13">
        <f t="shared" si="10"/>
        <v>0</v>
      </c>
      <c r="F48" s="13">
        <f t="shared" si="11"/>
        <v>0</v>
      </c>
      <c r="H48" s="14">
        <f t="shared" si="12"/>
        <v>0</v>
      </c>
      <c r="I48" s="14">
        <f>SUM(H48*Inputs!$G$7)</f>
        <v>0</v>
      </c>
      <c r="J48" s="14">
        <f t="shared" si="13"/>
        <v>0</v>
      </c>
      <c r="K48" s="14">
        <f t="shared" si="14"/>
        <v>0</v>
      </c>
      <c r="L48" s="12">
        <f t="shared" si="15"/>
        <v>41</v>
      </c>
      <c r="M48" s="14">
        <f t="shared" si="16"/>
        <v>0</v>
      </c>
    </row>
    <row r="49" spans="2:13">
      <c r="B49" s="12">
        <v>42</v>
      </c>
      <c r="C49" s="14">
        <f t="shared" si="9"/>
        <v>0</v>
      </c>
      <c r="D49" s="14">
        <f>IF((B49&lt;$D$3+1),SUM(C49*Inputs!$M$7),SUM(C49*Inputs!$G$7))</f>
        <v>0</v>
      </c>
      <c r="E49" s="13">
        <f t="shared" si="10"/>
        <v>0</v>
      </c>
      <c r="F49" s="13">
        <f t="shared" si="11"/>
        <v>0</v>
      </c>
      <c r="H49" s="14">
        <f t="shared" si="12"/>
        <v>0</v>
      </c>
      <c r="I49" s="14">
        <f>SUM(H49*Inputs!$G$7)</f>
        <v>0</v>
      </c>
      <c r="J49" s="14">
        <f t="shared" si="13"/>
        <v>0</v>
      </c>
      <c r="K49" s="14">
        <f t="shared" si="14"/>
        <v>0</v>
      </c>
      <c r="L49" s="12">
        <f t="shared" si="15"/>
        <v>42</v>
      </c>
      <c r="M49" s="14">
        <f t="shared" si="16"/>
        <v>0</v>
      </c>
    </row>
    <row r="50" spans="2:13">
      <c r="B50" s="12">
        <v>43</v>
      </c>
      <c r="C50" s="14">
        <f t="shared" si="9"/>
        <v>0</v>
      </c>
      <c r="D50" s="14">
        <f>IF((B50&lt;$D$3+1),SUM(C50*Inputs!$M$7),SUM(C50*Inputs!$G$7))</f>
        <v>0</v>
      </c>
      <c r="E50" s="13">
        <f t="shared" si="10"/>
        <v>0</v>
      </c>
      <c r="F50" s="13">
        <f t="shared" si="11"/>
        <v>0</v>
      </c>
      <c r="H50" s="14">
        <f t="shared" si="12"/>
        <v>0</v>
      </c>
      <c r="I50" s="14">
        <f>SUM(H50*Inputs!$G$7)</f>
        <v>0</v>
      </c>
      <c r="J50" s="14">
        <f t="shared" si="13"/>
        <v>0</v>
      </c>
      <c r="K50" s="14">
        <f t="shared" si="14"/>
        <v>0</v>
      </c>
      <c r="L50" s="12">
        <f t="shared" si="15"/>
        <v>43</v>
      </c>
      <c r="M50" s="14">
        <f t="shared" si="16"/>
        <v>0</v>
      </c>
    </row>
    <row r="51" spans="2:13">
      <c r="B51" s="12">
        <v>44</v>
      </c>
      <c r="C51" s="14">
        <f t="shared" si="9"/>
        <v>0</v>
      </c>
      <c r="D51" s="14">
        <f>IF((B51&lt;$D$3+1),SUM(C51*Inputs!$M$7),SUM(C51*Inputs!$G$7))</f>
        <v>0</v>
      </c>
      <c r="E51" s="13">
        <f t="shared" si="10"/>
        <v>0</v>
      </c>
      <c r="F51" s="13">
        <f t="shared" si="11"/>
        <v>0</v>
      </c>
      <c r="H51" s="14">
        <f t="shared" si="12"/>
        <v>0</v>
      </c>
      <c r="I51" s="14">
        <f>SUM(H51*Inputs!$G$7)</f>
        <v>0</v>
      </c>
      <c r="J51" s="14">
        <f t="shared" si="13"/>
        <v>0</v>
      </c>
      <c r="K51" s="14">
        <f t="shared" si="14"/>
        <v>0</v>
      </c>
      <c r="L51" s="12">
        <f t="shared" si="15"/>
        <v>44</v>
      </c>
      <c r="M51" s="14">
        <f t="shared" si="16"/>
        <v>0</v>
      </c>
    </row>
    <row r="52" spans="2:13">
      <c r="B52" s="12">
        <v>45</v>
      </c>
      <c r="C52" s="14">
        <f t="shared" si="9"/>
        <v>0</v>
      </c>
      <c r="D52" s="14">
        <f>IF((B52&lt;$D$3+1),SUM(C52*Inputs!$M$7),SUM(C52*Inputs!$G$7))</f>
        <v>0</v>
      </c>
      <c r="E52" s="13">
        <f t="shared" si="10"/>
        <v>0</v>
      </c>
      <c r="F52" s="13">
        <f t="shared" si="11"/>
        <v>0</v>
      </c>
      <c r="H52" s="14">
        <f t="shared" si="12"/>
        <v>0</v>
      </c>
      <c r="I52" s="14">
        <f>SUM(H52*Inputs!$G$7)</f>
        <v>0</v>
      </c>
      <c r="J52" s="14">
        <f t="shared" si="13"/>
        <v>0</v>
      </c>
      <c r="K52" s="14">
        <f t="shared" si="14"/>
        <v>0</v>
      </c>
      <c r="L52" s="12">
        <f t="shared" si="15"/>
        <v>45</v>
      </c>
      <c r="M52" s="14">
        <f t="shared" si="16"/>
        <v>0</v>
      </c>
    </row>
    <row r="53" spans="2:13">
      <c r="B53" s="12">
        <v>46</v>
      </c>
      <c r="C53" s="14">
        <f t="shared" si="9"/>
        <v>0</v>
      </c>
      <c r="D53" s="14">
        <f>IF((B53&lt;$D$3+1),SUM(C53*Inputs!$M$7),SUM(C53*Inputs!$G$7))</f>
        <v>0</v>
      </c>
      <c r="E53" s="13">
        <f t="shared" si="10"/>
        <v>0</v>
      </c>
      <c r="F53" s="13">
        <f t="shared" si="11"/>
        <v>0</v>
      </c>
      <c r="H53" s="14">
        <f t="shared" si="12"/>
        <v>0</v>
      </c>
      <c r="I53" s="14">
        <f>SUM(H53*Inputs!$G$7)</f>
        <v>0</v>
      </c>
      <c r="J53" s="14">
        <f t="shared" si="13"/>
        <v>0</v>
      </c>
      <c r="K53" s="14">
        <f t="shared" si="14"/>
        <v>0</v>
      </c>
      <c r="L53" s="12">
        <f t="shared" si="15"/>
        <v>46</v>
      </c>
      <c r="M53" s="14">
        <f t="shared" si="16"/>
        <v>0</v>
      </c>
    </row>
    <row r="54" spans="2:13">
      <c r="B54" s="12">
        <v>47</v>
      </c>
      <c r="C54" s="14">
        <f t="shared" si="9"/>
        <v>0</v>
      </c>
      <c r="D54" s="14">
        <f>IF((B54&lt;$D$3+1),SUM(C54*Inputs!$M$7),SUM(C54*Inputs!$G$7))</f>
        <v>0</v>
      </c>
      <c r="E54" s="13">
        <f t="shared" si="10"/>
        <v>0</v>
      </c>
      <c r="F54" s="13">
        <f t="shared" si="11"/>
        <v>0</v>
      </c>
      <c r="H54" s="14">
        <f t="shared" si="12"/>
        <v>0</v>
      </c>
      <c r="I54" s="14">
        <f>SUM(H54*Inputs!$G$7)</f>
        <v>0</v>
      </c>
      <c r="J54" s="14">
        <f t="shared" si="13"/>
        <v>0</v>
      </c>
      <c r="K54" s="14">
        <f t="shared" si="14"/>
        <v>0</v>
      </c>
      <c r="L54" s="12">
        <f t="shared" si="15"/>
        <v>47</v>
      </c>
      <c r="M54" s="14">
        <f t="shared" si="16"/>
        <v>0</v>
      </c>
    </row>
    <row r="55" spans="2:13">
      <c r="B55" s="12">
        <v>48</v>
      </c>
      <c r="C55" s="14">
        <f t="shared" si="9"/>
        <v>0</v>
      </c>
      <c r="D55" s="14">
        <f>IF((B55&lt;$D$3+1),SUM(C55*Inputs!$M$7),SUM(C55*Inputs!$G$7))</f>
        <v>0</v>
      </c>
      <c r="E55" s="13">
        <f t="shared" si="10"/>
        <v>0</v>
      </c>
      <c r="F55" s="13">
        <f t="shared" si="11"/>
        <v>0</v>
      </c>
      <c r="H55" s="14">
        <f t="shared" si="12"/>
        <v>0</v>
      </c>
      <c r="I55" s="14">
        <f>SUM(H55*Inputs!$G$7)</f>
        <v>0</v>
      </c>
      <c r="J55" s="14">
        <f t="shared" si="13"/>
        <v>0</v>
      </c>
      <c r="K55" s="14">
        <f t="shared" si="14"/>
        <v>0</v>
      </c>
      <c r="L55" s="12">
        <f t="shared" si="15"/>
        <v>48</v>
      </c>
      <c r="M55" s="14">
        <f t="shared" si="16"/>
        <v>0</v>
      </c>
    </row>
    <row r="56" spans="2:13">
      <c r="B56" s="12">
        <v>49</v>
      </c>
      <c r="C56" s="14">
        <f t="shared" si="9"/>
        <v>0</v>
      </c>
      <c r="D56" s="14">
        <f>IF((B56&lt;$D$3+1),SUM(C56*Inputs!$M$7),SUM(C56*Inputs!$G$7))</f>
        <v>0</v>
      </c>
      <c r="E56" s="13">
        <f t="shared" si="10"/>
        <v>0</v>
      </c>
      <c r="F56" s="13">
        <f t="shared" si="11"/>
        <v>0</v>
      </c>
      <c r="H56" s="14">
        <f t="shared" si="12"/>
        <v>0</v>
      </c>
      <c r="I56" s="14">
        <f>SUM(H56*Inputs!$G$7)</f>
        <v>0</v>
      </c>
      <c r="J56" s="14">
        <f t="shared" si="13"/>
        <v>0</v>
      </c>
      <c r="K56" s="14">
        <f t="shared" si="14"/>
        <v>0</v>
      </c>
      <c r="L56" s="12">
        <f t="shared" si="15"/>
        <v>49</v>
      </c>
      <c r="M56" s="14">
        <f t="shared" si="16"/>
        <v>0</v>
      </c>
    </row>
    <row r="57" spans="2:13">
      <c r="B57" s="12">
        <v>50</v>
      </c>
      <c r="C57" s="14">
        <f t="shared" si="9"/>
        <v>0</v>
      </c>
      <c r="D57" s="14">
        <f>IF((B57&lt;$D$3+1),SUM(C57*Inputs!$M$7),SUM(C57*Inputs!$G$7))</f>
        <v>0</v>
      </c>
      <c r="E57" s="13">
        <f t="shared" si="10"/>
        <v>0</v>
      </c>
      <c r="F57" s="13">
        <f t="shared" si="11"/>
        <v>0</v>
      </c>
      <c r="H57" s="14">
        <f t="shared" si="12"/>
        <v>0</v>
      </c>
      <c r="I57" s="14">
        <f>SUM(H57*Inputs!$G$7)</f>
        <v>0</v>
      </c>
      <c r="J57" s="14">
        <f t="shared" si="13"/>
        <v>0</v>
      </c>
      <c r="K57" s="14">
        <f t="shared" si="14"/>
        <v>0</v>
      </c>
      <c r="L57" s="12">
        <f t="shared" si="15"/>
        <v>50</v>
      </c>
      <c r="M57" s="14">
        <f t="shared" si="16"/>
        <v>0</v>
      </c>
    </row>
    <row r="58" spans="2:13">
      <c r="B58" s="12">
        <v>51</v>
      </c>
      <c r="C58" s="14">
        <f t="shared" si="9"/>
        <v>0</v>
      </c>
      <c r="D58" s="14">
        <f>IF((B58&lt;$D$3+1),SUM(C58*Inputs!$M$7),SUM(C58*Inputs!$G$7))</f>
        <v>0</v>
      </c>
      <c r="E58" s="13">
        <f t="shared" si="10"/>
        <v>0</v>
      </c>
      <c r="F58" s="13">
        <f t="shared" si="11"/>
        <v>0</v>
      </c>
      <c r="H58" s="14">
        <f t="shared" si="12"/>
        <v>0</v>
      </c>
      <c r="I58" s="14">
        <f>SUM(H58*Inputs!$G$7)</f>
        <v>0</v>
      </c>
      <c r="J58" s="14">
        <f t="shared" si="13"/>
        <v>0</v>
      </c>
      <c r="K58" s="14">
        <f t="shared" si="14"/>
        <v>0</v>
      </c>
      <c r="L58" s="12">
        <f t="shared" si="15"/>
        <v>51</v>
      </c>
      <c r="M58" s="14">
        <f t="shared" si="16"/>
        <v>0</v>
      </c>
    </row>
    <row r="59" spans="2:13">
      <c r="B59" s="12">
        <v>52</v>
      </c>
      <c r="C59" s="14">
        <f t="shared" si="9"/>
        <v>0</v>
      </c>
      <c r="D59" s="14">
        <f>IF((B59&lt;$D$3+1),SUM(C59*Inputs!$M$7),SUM(C59*Inputs!$G$7))</f>
        <v>0</v>
      </c>
      <c r="E59" s="13">
        <f t="shared" si="10"/>
        <v>0</v>
      </c>
      <c r="F59" s="13">
        <f t="shared" si="11"/>
        <v>0</v>
      </c>
      <c r="H59" s="14">
        <f t="shared" si="12"/>
        <v>0</v>
      </c>
      <c r="I59" s="14">
        <f>SUM(H59*Inputs!$G$7)</f>
        <v>0</v>
      </c>
      <c r="J59" s="14">
        <f t="shared" si="13"/>
        <v>0</v>
      </c>
      <c r="K59" s="14">
        <f t="shared" si="14"/>
        <v>0</v>
      </c>
      <c r="L59" s="12">
        <f t="shared" si="15"/>
        <v>52</v>
      </c>
      <c r="M59" s="14">
        <f t="shared" si="16"/>
        <v>0</v>
      </c>
    </row>
    <row r="60" spans="2:13">
      <c r="B60" s="12">
        <v>53</v>
      </c>
      <c r="C60" s="14">
        <f t="shared" si="9"/>
        <v>0</v>
      </c>
      <c r="D60" s="14">
        <f>IF((B60&lt;$D$3+1),SUM(C60*Inputs!$M$7),SUM(C60*Inputs!$G$7))</f>
        <v>0</v>
      </c>
      <c r="E60" s="13">
        <f t="shared" si="10"/>
        <v>0</v>
      </c>
      <c r="F60" s="13">
        <f t="shared" si="11"/>
        <v>0</v>
      </c>
      <c r="H60" s="14">
        <f t="shared" si="12"/>
        <v>0</v>
      </c>
      <c r="I60" s="14">
        <f>SUM(H60*Inputs!$G$7)</f>
        <v>0</v>
      </c>
      <c r="J60" s="14">
        <f t="shared" si="13"/>
        <v>0</v>
      </c>
      <c r="K60" s="14">
        <f t="shared" si="14"/>
        <v>0</v>
      </c>
      <c r="L60" s="12">
        <f t="shared" si="15"/>
        <v>53</v>
      </c>
      <c r="M60" s="14">
        <f t="shared" si="16"/>
        <v>0</v>
      </c>
    </row>
    <row r="61" spans="2:13">
      <c r="B61" s="12">
        <v>54</v>
      </c>
      <c r="C61" s="14">
        <f t="shared" si="9"/>
        <v>0</v>
      </c>
      <c r="D61" s="14">
        <f>IF((B61&lt;$D$3+1),SUM(C61*Inputs!$M$7),SUM(C61*Inputs!$G$7))</f>
        <v>0</v>
      </c>
      <c r="E61" s="13">
        <f t="shared" si="10"/>
        <v>0</v>
      </c>
      <c r="F61" s="13">
        <f t="shared" si="11"/>
        <v>0</v>
      </c>
      <c r="H61" s="14">
        <f t="shared" si="12"/>
        <v>0</v>
      </c>
      <c r="I61" s="14">
        <f>SUM(H61*Inputs!$G$7)</f>
        <v>0</v>
      </c>
      <c r="J61" s="14">
        <f t="shared" si="13"/>
        <v>0</v>
      </c>
      <c r="K61" s="14">
        <f t="shared" si="14"/>
        <v>0</v>
      </c>
      <c r="L61" s="12">
        <f t="shared" si="15"/>
        <v>54</v>
      </c>
      <c r="M61" s="14">
        <f t="shared" si="16"/>
        <v>0</v>
      </c>
    </row>
    <row r="62" spans="2:13">
      <c r="B62" s="12">
        <v>55</v>
      </c>
      <c r="C62" s="14">
        <f t="shared" si="9"/>
        <v>0</v>
      </c>
      <c r="D62" s="14">
        <f>IF((B62&lt;$D$3+1),SUM(C62*Inputs!$M$7),SUM(C62*Inputs!$G$7))</f>
        <v>0</v>
      </c>
      <c r="E62" s="13">
        <f t="shared" si="10"/>
        <v>0</v>
      </c>
      <c r="F62" s="13">
        <f t="shared" si="11"/>
        <v>0</v>
      </c>
      <c r="H62" s="14">
        <f t="shared" si="12"/>
        <v>0</v>
      </c>
      <c r="I62" s="14">
        <f>SUM(H62*Inputs!$G$7)</f>
        <v>0</v>
      </c>
      <c r="J62" s="14">
        <f t="shared" si="13"/>
        <v>0</v>
      </c>
      <c r="K62" s="14">
        <f t="shared" si="14"/>
        <v>0</v>
      </c>
      <c r="L62" s="12">
        <f t="shared" si="15"/>
        <v>55</v>
      </c>
      <c r="M62" s="14">
        <f t="shared" si="16"/>
        <v>0</v>
      </c>
    </row>
    <row r="63" spans="2:13">
      <c r="B63" s="12">
        <v>56</v>
      </c>
      <c r="C63" s="14">
        <f t="shared" si="9"/>
        <v>0</v>
      </c>
      <c r="D63" s="14">
        <f>IF((B63&lt;$D$3+1),SUM(C63*Inputs!$M$7),SUM(C63*Inputs!$G$7))</f>
        <v>0</v>
      </c>
      <c r="E63" s="13">
        <f t="shared" si="10"/>
        <v>0</v>
      </c>
      <c r="F63" s="13">
        <f t="shared" si="11"/>
        <v>0</v>
      </c>
      <c r="H63" s="14">
        <f t="shared" si="12"/>
        <v>0</v>
      </c>
      <c r="I63" s="14">
        <f>SUM(H63*Inputs!$G$7)</f>
        <v>0</v>
      </c>
      <c r="J63" s="14">
        <f t="shared" si="13"/>
        <v>0</v>
      </c>
      <c r="K63" s="14">
        <f t="shared" si="14"/>
        <v>0</v>
      </c>
      <c r="L63" s="12">
        <f t="shared" si="15"/>
        <v>56</v>
      </c>
      <c r="M63" s="14">
        <f t="shared" si="16"/>
        <v>0</v>
      </c>
    </row>
    <row r="64" spans="2:13">
      <c r="B64" s="12">
        <v>57</v>
      </c>
      <c r="C64" s="14">
        <f t="shared" si="9"/>
        <v>0</v>
      </c>
      <c r="D64" s="14">
        <f>IF((B64&lt;$D$3+1),SUM(C64*Inputs!$M$7),SUM(C64*Inputs!$G$7))</f>
        <v>0</v>
      </c>
      <c r="E64" s="13">
        <f t="shared" si="10"/>
        <v>0</v>
      </c>
      <c r="F64" s="13">
        <f t="shared" si="11"/>
        <v>0</v>
      </c>
      <c r="H64" s="14">
        <f t="shared" si="12"/>
        <v>0</v>
      </c>
      <c r="I64" s="14">
        <f>SUM(H64*Inputs!$G$7)</f>
        <v>0</v>
      </c>
      <c r="J64" s="14">
        <f t="shared" si="13"/>
        <v>0</v>
      </c>
      <c r="K64" s="14">
        <f t="shared" si="14"/>
        <v>0</v>
      </c>
      <c r="L64" s="12">
        <f t="shared" si="15"/>
        <v>57</v>
      </c>
      <c r="M64" s="14">
        <f t="shared" si="16"/>
        <v>0</v>
      </c>
    </row>
    <row r="65" spans="2:13">
      <c r="B65" s="12">
        <v>58</v>
      </c>
      <c r="C65" s="14">
        <f t="shared" si="9"/>
        <v>0</v>
      </c>
      <c r="D65" s="14">
        <f>IF((B65&lt;$D$3+1),SUM(C65*Inputs!$M$7),SUM(C65*Inputs!$G$7))</f>
        <v>0</v>
      </c>
      <c r="E65" s="13">
        <f t="shared" si="10"/>
        <v>0</v>
      </c>
      <c r="F65" s="13">
        <f t="shared" si="11"/>
        <v>0</v>
      </c>
      <c r="H65" s="14">
        <f t="shared" si="12"/>
        <v>0</v>
      </c>
      <c r="I65" s="14">
        <f>SUM(H65*Inputs!$G$7)</f>
        <v>0</v>
      </c>
      <c r="J65" s="14">
        <f t="shared" si="13"/>
        <v>0</v>
      </c>
      <c r="K65" s="14">
        <f t="shared" si="14"/>
        <v>0</v>
      </c>
      <c r="L65" s="12">
        <f t="shared" si="15"/>
        <v>58</v>
      </c>
      <c r="M65" s="14">
        <f t="shared" si="16"/>
        <v>0</v>
      </c>
    </row>
    <row r="66" spans="2:13">
      <c r="B66" s="12">
        <v>59</v>
      </c>
      <c r="C66" s="14">
        <f t="shared" si="9"/>
        <v>0</v>
      </c>
      <c r="D66" s="14">
        <f>IF((B66&lt;$D$3+1),SUM(C66*Inputs!$M$7),SUM(C66*Inputs!$G$7))</f>
        <v>0</v>
      </c>
      <c r="E66" s="13">
        <f t="shared" si="10"/>
        <v>0</v>
      </c>
      <c r="F66" s="13">
        <f t="shared" si="11"/>
        <v>0</v>
      </c>
      <c r="H66" s="14">
        <f t="shared" si="12"/>
        <v>0</v>
      </c>
      <c r="I66" s="14">
        <f>SUM(H66*Inputs!$G$7)</f>
        <v>0</v>
      </c>
      <c r="J66" s="14">
        <f t="shared" si="13"/>
        <v>0</v>
      </c>
      <c r="K66" s="14">
        <f t="shared" si="14"/>
        <v>0</v>
      </c>
      <c r="L66" s="12">
        <f t="shared" si="15"/>
        <v>59</v>
      </c>
      <c r="M66" s="14">
        <f t="shared" si="16"/>
        <v>0</v>
      </c>
    </row>
    <row r="67" spans="2:13">
      <c r="B67" s="12">
        <v>60</v>
      </c>
      <c r="C67" s="14">
        <f t="shared" si="9"/>
        <v>0</v>
      </c>
      <c r="D67" s="14">
        <f>IF((B67&lt;$D$3+1),SUM(C67*Inputs!$M$7),SUM(C67*Inputs!$G$7))</f>
        <v>0</v>
      </c>
      <c r="E67" s="13">
        <f t="shared" si="10"/>
        <v>0</v>
      </c>
      <c r="F67" s="13">
        <f t="shared" si="11"/>
        <v>0</v>
      </c>
      <c r="H67" s="14">
        <f t="shared" si="12"/>
        <v>0</v>
      </c>
      <c r="I67" s="14">
        <f>SUM(H67*Inputs!$G$7)</f>
        <v>0</v>
      </c>
      <c r="J67" s="14">
        <f t="shared" si="13"/>
        <v>0</v>
      </c>
      <c r="K67" s="14">
        <f t="shared" si="14"/>
        <v>0</v>
      </c>
      <c r="L67" s="12">
        <f t="shared" si="15"/>
        <v>60</v>
      </c>
      <c r="M67" s="14">
        <f t="shared" si="16"/>
        <v>0</v>
      </c>
    </row>
    <row r="68" spans="2:13">
      <c r="B68" s="12">
        <v>61</v>
      </c>
      <c r="C68" s="14">
        <f t="shared" si="9"/>
        <v>0</v>
      </c>
      <c r="D68" s="14">
        <f>IF((B68&lt;$D$3+1),SUM(C68*Inputs!$M$7),SUM(C68*Inputs!$G$7))</f>
        <v>0</v>
      </c>
      <c r="E68" s="13">
        <f t="shared" si="10"/>
        <v>0</v>
      </c>
      <c r="F68" s="13">
        <f t="shared" si="11"/>
        <v>0</v>
      </c>
      <c r="H68" s="14">
        <f t="shared" si="12"/>
        <v>0</v>
      </c>
      <c r="I68" s="14">
        <f>SUM(H68*Inputs!$G$7)</f>
        <v>0</v>
      </c>
      <c r="J68" s="14">
        <f t="shared" si="13"/>
        <v>0</v>
      </c>
      <c r="K68" s="14">
        <f t="shared" si="14"/>
        <v>0</v>
      </c>
      <c r="L68" s="12">
        <f t="shared" si="15"/>
        <v>61</v>
      </c>
      <c r="M68" s="14">
        <f t="shared" si="16"/>
        <v>0</v>
      </c>
    </row>
    <row r="69" spans="2:13">
      <c r="B69" s="12">
        <v>62</v>
      </c>
      <c r="C69" s="14">
        <f t="shared" si="9"/>
        <v>0</v>
      </c>
      <c r="D69" s="14">
        <f>IF((B69&lt;$D$3+1),SUM(C69*Inputs!$M$7),SUM(C69*Inputs!$G$7))</f>
        <v>0</v>
      </c>
      <c r="E69" s="13">
        <f t="shared" si="10"/>
        <v>0</v>
      </c>
      <c r="F69" s="13">
        <f t="shared" si="11"/>
        <v>0</v>
      </c>
      <c r="H69" s="14">
        <f t="shared" si="12"/>
        <v>0</v>
      </c>
      <c r="I69" s="14">
        <f>SUM(H69*Inputs!$G$7)</f>
        <v>0</v>
      </c>
      <c r="J69" s="14">
        <f t="shared" si="13"/>
        <v>0</v>
      </c>
      <c r="K69" s="14">
        <f t="shared" si="14"/>
        <v>0</v>
      </c>
      <c r="L69" s="12">
        <f t="shared" si="15"/>
        <v>62</v>
      </c>
      <c r="M69" s="14">
        <f t="shared" si="16"/>
        <v>0</v>
      </c>
    </row>
    <row r="70" spans="2:13">
      <c r="B70" s="12">
        <v>63</v>
      </c>
      <c r="C70" s="14">
        <f t="shared" si="9"/>
        <v>0</v>
      </c>
      <c r="D70" s="14">
        <f>IF((B70&lt;$D$3+1),SUM(C70*Inputs!$M$7),SUM(C70*Inputs!$G$7))</f>
        <v>0</v>
      </c>
      <c r="E70" s="13">
        <f t="shared" si="10"/>
        <v>0</v>
      </c>
      <c r="F70" s="13">
        <f t="shared" si="11"/>
        <v>0</v>
      </c>
      <c r="H70" s="14">
        <f t="shared" si="12"/>
        <v>0</v>
      </c>
      <c r="I70" s="14">
        <f>SUM(H70*Inputs!$G$7)</f>
        <v>0</v>
      </c>
      <c r="J70" s="14">
        <f t="shared" si="13"/>
        <v>0</v>
      </c>
      <c r="K70" s="14">
        <f t="shared" si="14"/>
        <v>0</v>
      </c>
      <c r="L70" s="12">
        <f t="shared" si="15"/>
        <v>63</v>
      </c>
      <c r="M70" s="14">
        <f t="shared" si="16"/>
        <v>0</v>
      </c>
    </row>
    <row r="71" spans="2:13">
      <c r="B71" s="12">
        <v>64</v>
      </c>
      <c r="C71" s="14">
        <f t="shared" si="9"/>
        <v>0</v>
      </c>
      <c r="D71" s="14">
        <f>IF((B71&lt;$D$3+1),SUM(C71*Inputs!$M$7),SUM(C71*Inputs!$G$7))</f>
        <v>0</v>
      </c>
      <c r="E71" s="13">
        <f t="shared" si="10"/>
        <v>0</v>
      </c>
      <c r="F71" s="13">
        <f t="shared" si="11"/>
        <v>0</v>
      </c>
      <c r="H71" s="14">
        <f t="shared" si="12"/>
        <v>0</v>
      </c>
      <c r="I71" s="14">
        <f>SUM(H71*Inputs!$G$7)</f>
        <v>0</v>
      </c>
      <c r="J71" s="14">
        <f t="shared" si="13"/>
        <v>0</v>
      </c>
      <c r="K71" s="14">
        <f t="shared" si="14"/>
        <v>0</v>
      </c>
      <c r="L71" s="12">
        <f t="shared" si="15"/>
        <v>64</v>
      </c>
      <c r="M71" s="14">
        <f t="shared" si="16"/>
        <v>0</v>
      </c>
    </row>
    <row r="72" spans="2:13">
      <c r="B72" s="12">
        <v>65</v>
      </c>
      <c r="C72" s="14">
        <f t="shared" si="9"/>
        <v>0</v>
      </c>
      <c r="D72" s="14">
        <f>IF((B72&lt;$D$3+1),SUM(C72*Inputs!$M$7),SUM(C72*Inputs!$G$7))</f>
        <v>0</v>
      </c>
      <c r="E72" s="13">
        <f t="shared" si="10"/>
        <v>0</v>
      </c>
      <c r="F72" s="13">
        <f t="shared" si="11"/>
        <v>0</v>
      </c>
      <c r="H72" s="14">
        <f t="shared" si="12"/>
        <v>0</v>
      </c>
      <c r="I72" s="14">
        <f>SUM(H72*Inputs!$G$7)</f>
        <v>0</v>
      </c>
      <c r="J72" s="14">
        <f t="shared" si="13"/>
        <v>0</v>
      </c>
      <c r="K72" s="14">
        <f t="shared" si="14"/>
        <v>0</v>
      </c>
      <c r="L72" s="12">
        <f t="shared" si="15"/>
        <v>65</v>
      </c>
      <c r="M72" s="14">
        <f t="shared" si="16"/>
        <v>0</v>
      </c>
    </row>
    <row r="73" spans="2:13">
      <c r="B73" s="12">
        <v>66</v>
      </c>
      <c r="C73" s="14">
        <f t="shared" si="9"/>
        <v>0</v>
      </c>
      <c r="D73" s="14">
        <f>IF((B73&lt;$D$3+1),SUM(C73*Inputs!$M$7),SUM(C73*Inputs!$G$7))</f>
        <v>0</v>
      </c>
      <c r="E73" s="13">
        <f t="shared" si="10"/>
        <v>0</v>
      </c>
      <c r="F73" s="13">
        <f t="shared" si="11"/>
        <v>0</v>
      </c>
      <c r="H73" s="14">
        <f t="shared" si="12"/>
        <v>0</v>
      </c>
      <c r="I73" s="14">
        <f>SUM(H73*Inputs!$G$7)</f>
        <v>0</v>
      </c>
      <c r="J73" s="14">
        <f t="shared" si="13"/>
        <v>0</v>
      </c>
      <c r="K73" s="14">
        <f t="shared" si="14"/>
        <v>0</v>
      </c>
      <c r="L73" s="12">
        <f t="shared" si="15"/>
        <v>66</v>
      </c>
      <c r="M73" s="14">
        <f t="shared" si="16"/>
        <v>0</v>
      </c>
    </row>
    <row r="74" spans="2:13">
      <c r="B74" s="12">
        <v>67</v>
      </c>
      <c r="C74" s="14">
        <f t="shared" si="9"/>
        <v>0</v>
      </c>
      <c r="D74" s="14">
        <f>IF((B74&lt;$D$3+1),SUM(C74*Inputs!$M$7),SUM(C74*Inputs!$G$7))</f>
        <v>0</v>
      </c>
      <c r="E74" s="13">
        <f t="shared" si="10"/>
        <v>0</v>
      </c>
      <c r="F74" s="13">
        <f t="shared" si="11"/>
        <v>0</v>
      </c>
      <c r="H74" s="14">
        <f t="shared" si="12"/>
        <v>0</v>
      </c>
      <c r="I74" s="14">
        <f>SUM(H74*Inputs!$G$7)</f>
        <v>0</v>
      </c>
      <c r="J74" s="14">
        <f t="shared" si="13"/>
        <v>0</v>
      </c>
      <c r="K74" s="14">
        <f t="shared" si="14"/>
        <v>0</v>
      </c>
      <c r="L74" s="12">
        <f t="shared" si="15"/>
        <v>67</v>
      </c>
      <c r="M74" s="14">
        <f t="shared" si="16"/>
        <v>0</v>
      </c>
    </row>
    <row r="75" spans="2:13">
      <c r="B75" s="12">
        <v>68</v>
      </c>
      <c r="C75" s="14">
        <f t="shared" si="9"/>
        <v>0</v>
      </c>
      <c r="D75" s="14">
        <f>IF((B75&lt;$D$3+1),SUM(C75*Inputs!$M$7),SUM(C75*Inputs!$G$7))</f>
        <v>0</v>
      </c>
      <c r="E75" s="13">
        <f t="shared" si="10"/>
        <v>0</v>
      </c>
      <c r="F75" s="13">
        <f t="shared" si="11"/>
        <v>0</v>
      </c>
      <c r="H75" s="14">
        <f t="shared" si="12"/>
        <v>0</v>
      </c>
      <c r="I75" s="14">
        <f>SUM(H75*Inputs!$G$7)</f>
        <v>0</v>
      </c>
      <c r="J75" s="14">
        <f t="shared" si="13"/>
        <v>0</v>
      </c>
      <c r="K75" s="14">
        <f t="shared" si="14"/>
        <v>0</v>
      </c>
      <c r="L75" s="12">
        <f t="shared" si="15"/>
        <v>68</v>
      </c>
      <c r="M75" s="14">
        <f t="shared" si="16"/>
        <v>0</v>
      </c>
    </row>
    <row r="76" spans="2:13">
      <c r="B76" s="12">
        <v>69</v>
      </c>
      <c r="C76" s="14">
        <f t="shared" si="9"/>
        <v>0</v>
      </c>
      <c r="D76" s="14">
        <f>IF((B76&lt;$D$3+1),SUM(C76*Inputs!$M$7),SUM(C76*Inputs!$G$7))</f>
        <v>0</v>
      </c>
      <c r="E76" s="13">
        <f t="shared" si="10"/>
        <v>0</v>
      </c>
      <c r="F76" s="13">
        <f t="shared" si="11"/>
        <v>0</v>
      </c>
      <c r="H76" s="14">
        <f t="shared" si="12"/>
        <v>0</v>
      </c>
      <c r="I76" s="14">
        <f>SUM(H76*Inputs!$G$7)</f>
        <v>0</v>
      </c>
      <c r="J76" s="14">
        <f t="shared" si="13"/>
        <v>0</v>
      </c>
      <c r="K76" s="14">
        <f t="shared" si="14"/>
        <v>0</v>
      </c>
      <c r="L76" s="12">
        <f t="shared" si="15"/>
        <v>69</v>
      </c>
      <c r="M76" s="14">
        <f t="shared" si="16"/>
        <v>0</v>
      </c>
    </row>
    <row r="77" spans="2:13">
      <c r="B77" s="12">
        <v>70</v>
      </c>
      <c r="C77" s="14">
        <f t="shared" si="9"/>
        <v>0</v>
      </c>
      <c r="D77" s="14">
        <f>IF((B77&lt;$D$3+1),SUM(C77*Inputs!$M$7),SUM(C77*Inputs!$G$7))</f>
        <v>0</v>
      </c>
      <c r="E77" s="13">
        <f t="shared" si="10"/>
        <v>0</v>
      </c>
      <c r="F77" s="13">
        <f t="shared" si="11"/>
        <v>0</v>
      </c>
      <c r="H77" s="14">
        <f t="shared" si="12"/>
        <v>0</v>
      </c>
      <c r="I77" s="14">
        <f>SUM(H77*Inputs!$G$7)</f>
        <v>0</v>
      </c>
      <c r="J77" s="14">
        <f t="shared" si="13"/>
        <v>0</v>
      </c>
      <c r="K77" s="14">
        <f t="shared" si="14"/>
        <v>0</v>
      </c>
      <c r="L77" s="12">
        <f t="shared" si="15"/>
        <v>70</v>
      </c>
      <c r="M77" s="14">
        <f t="shared" si="16"/>
        <v>0</v>
      </c>
    </row>
    <row r="78" spans="2:13">
      <c r="B78" s="12">
        <v>71</v>
      </c>
      <c r="C78" s="14">
        <f t="shared" si="9"/>
        <v>0</v>
      </c>
      <c r="D78" s="14">
        <f>IF((B78&lt;$D$3+1),SUM(C78*Inputs!$M$7),SUM(C78*Inputs!$G$7))</f>
        <v>0</v>
      </c>
      <c r="E78" s="13">
        <f t="shared" si="10"/>
        <v>0</v>
      </c>
      <c r="F78" s="13">
        <f t="shared" si="11"/>
        <v>0</v>
      </c>
      <c r="H78" s="14">
        <f t="shared" si="12"/>
        <v>0</v>
      </c>
      <c r="I78" s="14">
        <f>SUM(H78*Inputs!$G$7)</f>
        <v>0</v>
      </c>
      <c r="J78" s="14">
        <f t="shared" si="13"/>
        <v>0</v>
      </c>
      <c r="K78" s="14">
        <f t="shared" si="14"/>
        <v>0</v>
      </c>
      <c r="L78" s="12">
        <f t="shared" si="15"/>
        <v>71</v>
      </c>
      <c r="M78" s="14">
        <f t="shared" si="16"/>
        <v>0</v>
      </c>
    </row>
    <row r="79" spans="2:13">
      <c r="B79" s="12">
        <v>72</v>
      </c>
      <c r="C79" s="14">
        <f t="shared" si="9"/>
        <v>0</v>
      </c>
      <c r="D79" s="14">
        <f>IF((B79&lt;$D$3+1),SUM(C79*Inputs!$M$7),SUM(C79*Inputs!$G$7))</f>
        <v>0</v>
      </c>
      <c r="E79" s="13">
        <f t="shared" si="10"/>
        <v>0</v>
      </c>
      <c r="F79" s="13">
        <f t="shared" si="11"/>
        <v>0</v>
      </c>
      <c r="H79" s="14">
        <f t="shared" si="12"/>
        <v>0</v>
      </c>
      <c r="I79" s="14">
        <f>SUM(H79*Inputs!$G$7)</f>
        <v>0</v>
      </c>
      <c r="J79" s="14">
        <f t="shared" si="13"/>
        <v>0</v>
      </c>
      <c r="K79" s="14">
        <f t="shared" si="14"/>
        <v>0</v>
      </c>
      <c r="L79" s="12">
        <f t="shared" si="15"/>
        <v>72</v>
      </c>
      <c r="M79" s="14">
        <f t="shared" si="16"/>
        <v>0</v>
      </c>
    </row>
    <row r="80" spans="2:13">
      <c r="B80" s="12">
        <v>73</v>
      </c>
      <c r="C80" s="14">
        <f t="shared" si="9"/>
        <v>0</v>
      </c>
      <c r="D80" s="14">
        <f>IF((B80&lt;$D$3+1),SUM(C80*Inputs!$M$7),SUM(C80*Inputs!$G$7))</f>
        <v>0</v>
      </c>
      <c r="E80" s="13">
        <f t="shared" si="10"/>
        <v>0</v>
      </c>
      <c r="F80" s="13">
        <f t="shared" si="11"/>
        <v>0</v>
      </c>
      <c r="H80" s="14">
        <f t="shared" si="12"/>
        <v>0</v>
      </c>
      <c r="I80" s="14">
        <f>SUM(H80*Inputs!$G$7)</f>
        <v>0</v>
      </c>
      <c r="J80" s="14">
        <f t="shared" si="13"/>
        <v>0</v>
      </c>
      <c r="K80" s="14">
        <f t="shared" si="14"/>
        <v>0</v>
      </c>
      <c r="L80" s="12">
        <f t="shared" si="15"/>
        <v>73</v>
      </c>
      <c r="M80" s="14">
        <f t="shared" si="16"/>
        <v>0</v>
      </c>
    </row>
    <row r="81" spans="2:13">
      <c r="B81" s="12">
        <v>74</v>
      </c>
      <c r="C81" s="14">
        <f t="shared" si="9"/>
        <v>0</v>
      </c>
      <c r="D81" s="14">
        <f>IF((B81&lt;$D$3+1),SUM(C81*Inputs!$M$7),SUM(C81*Inputs!$G$7))</f>
        <v>0</v>
      </c>
      <c r="E81" s="13">
        <f t="shared" si="10"/>
        <v>0</v>
      </c>
      <c r="F81" s="13">
        <f t="shared" si="11"/>
        <v>0</v>
      </c>
      <c r="H81" s="14">
        <f t="shared" si="12"/>
        <v>0</v>
      </c>
      <c r="I81" s="14">
        <f>SUM(H81*Inputs!$G$7)</f>
        <v>0</v>
      </c>
      <c r="J81" s="14">
        <f t="shared" si="13"/>
        <v>0</v>
      </c>
      <c r="K81" s="14">
        <f t="shared" si="14"/>
        <v>0</v>
      </c>
      <c r="L81" s="12">
        <f t="shared" si="15"/>
        <v>74</v>
      </c>
      <c r="M81" s="14">
        <f t="shared" si="16"/>
        <v>0</v>
      </c>
    </row>
    <row r="82" spans="2:13">
      <c r="B82" s="12">
        <v>75</v>
      </c>
      <c r="C82" s="14">
        <f t="shared" si="9"/>
        <v>0</v>
      </c>
      <c r="D82" s="14">
        <f>IF((B82&lt;$D$3+1),SUM(C82*Inputs!$M$7),SUM(C82*Inputs!$G$7))</f>
        <v>0</v>
      </c>
      <c r="E82" s="13">
        <f t="shared" si="10"/>
        <v>0</v>
      </c>
      <c r="F82" s="13">
        <f t="shared" si="11"/>
        <v>0</v>
      </c>
      <c r="H82" s="14">
        <f t="shared" si="12"/>
        <v>0</v>
      </c>
      <c r="I82" s="14">
        <f>SUM(H82*Inputs!$G$7)</f>
        <v>0</v>
      </c>
      <c r="J82" s="14">
        <f t="shared" si="13"/>
        <v>0</v>
      </c>
      <c r="K82" s="14">
        <f t="shared" si="14"/>
        <v>0</v>
      </c>
      <c r="L82" s="12">
        <f t="shared" si="15"/>
        <v>75</v>
      </c>
      <c r="M82" s="14">
        <f t="shared" si="16"/>
        <v>0</v>
      </c>
    </row>
    <row r="83" spans="2:13">
      <c r="B83" s="12">
        <v>76</v>
      </c>
      <c r="C83" s="14">
        <f t="shared" si="9"/>
        <v>0</v>
      </c>
      <c r="D83" s="14">
        <f>IF((B83&lt;$D$3+1),SUM(C83*Inputs!$M$7),SUM(C83*Inputs!$G$7))</f>
        <v>0</v>
      </c>
      <c r="E83" s="13">
        <f t="shared" si="10"/>
        <v>0</v>
      </c>
      <c r="F83" s="13">
        <f t="shared" si="11"/>
        <v>0</v>
      </c>
      <c r="H83" s="14">
        <f t="shared" si="12"/>
        <v>0</v>
      </c>
      <c r="I83" s="14">
        <f>SUM(H83*Inputs!$G$7)</f>
        <v>0</v>
      </c>
      <c r="J83" s="14">
        <f t="shared" si="13"/>
        <v>0</v>
      </c>
      <c r="K83" s="14">
        <f t="shared" si="14"/>
        <v>0</v>
      </c>
      <c r="L83" s="12">
        <f t="shared" si="15"/>
        <v>76</v>
      </c>
      <c r="M83" s="14">
        <f t="shared" si="16"/>
        <v>0</v>
      </c>
    </row>
    <row r="84" spans="2:13">
      <c r="B84" s="12">
        <v>77</v>
      </c>
      <c r="C84" s="14">
        <f t="shared" si="9"/>
        <v>0</v>
      </c>
      <c r="D84" s="14">
        <f>IF((B84&lt;$D$3+1),SUM(C84*Inputs!$M$7),SUM(C84*Inputs!$G$7))</f>
        <v>0</v>
      </c>
      <c r="E84" s="13">
        <f t="shared" si="10"/>
        <v>0</v>
      </c>
      <c r="F84" s="13">
        <f t="shared" si="11"/>
        <v>0</v>
      </c>
      <c r="H84" s="14">
        <f t="shared" si="12"/>
        <v>0</v>
      </c>
      <c r="I84" s="14">
        <f>SUM(H84*Inputs!$G$7)</f>
        <v>0</v>
      </c>
      <c r="J84" s="14">
        <f t="shared" si="13"/>
        <v>0</v>
      </c>
      <c r="K84" s="14">
        <f t="shared" si="14"/>
        <v>0</v>
      </c>
      <c r="L84" s="12">
        <f t="shared" si="15"/>
        <v>77</v>
      </c>
      <c r="M84" s="14">
        <f t="shared" si="16"/>
        <v>0</v>
      </c>
    </row>
    <row r="85" spans="2:13">
      <c r="B85" s="12">
        <v>78</v>
      </c>
      <c r="C85" s="14">
        <f t="shared" si="9"/>
        <v>0</v>
      </c>
      <c r="D85" s="14">
        <f>IF((B85&lt;$D$3+1),SUM(C85*Inputs!$M$7),SUM(C85*Inputs!$G$7))</f>
        <v>0</v>
      </c>
      <c r="E85" s="13">
        <f t="shared" si="10"/>
        <v>0</v>
      </c>
      <c r="F85" s="13">
        <f t="shared" si="11"/>
        <v>0</v>
      </c>
      <c r="H85" s="14">
        <f t="shared" si="12"/>
        <v>0</v>
      </c>
      <c r="I85" s="14">
        <f>SUM(H85*Inputs!$G$7)</f>
        <v>0</v>
      </c>
      <c r="J85" s="14">
        <f t="shared" si="13"/>
        <v>0</v>
      </c>
      <c r="K85" s="14">
        <f t="shared" si="14"/>
        <v>0</v>
      </c>
      <c r="L85" s="12">
        <f t="shared" si="15"/>
        <v>78</v>
      </c>
      <c r="M85" s="14">
        <f t="shared" si="16"/>
        <v>0</v>
      </c>
    </row>
    <row r="86" spans="2:13">
      <c r="B86" s="12">
        <v>79</v>
      </c>
      <c r="C86" s="14">
        <f t="shared" si="9"/>
        <v>0</v>
      </c>
      <c r="D86" s="14">
        <f>IF((B86&lt;$D$3+1),SUM(C86*Inputs!$M$7),SUM(C86*Inputs!$G$7))</f>
        <v>0</v>
      </c>
      <c r="E86" s="13">
        <f t="shared" si="10"/>
        <v>0</v>
      </c>
      <c r="F86" s="13">
        <f t="shared" si="11"/>
        <v>0</v>
      </c>
      <c r="H86" s="14">
        <f t="shared" si="12"/>
        <v>0</v>
      </c>
      <c r="I86" s="14">
        <f>SUM(H86*Inputs!$G$7)</f>
        <v>0</v>
      </c>
      <c r="J86" s="14">
        <f t="shared" si="13"/>
        <v>0</v>
      </c>
      <c r="K86" s="14">
        <f t="shared" si="14"/>
        <v>0</v>
      </c>
      <c r="L86" s="12">
        <f t="shared" si="15"/>
        <v>79</v>
      </c>
      <c r="M86" s="14">
        <f t="shared" si="16"/>
        <v>0</v>
      </c>
    </row>
    <row r="87" spans="2:13">
      <c r="B87" s="12">
        <v>80</v>
      </c>
      <c r="C87" s="14">
        <f t="shared" si="9"/>
        <v>0</v>
      </c>
      <c r="D87" s="14">
        <f>IF((B87&lt;$D$3+1),SUM(C87*Inputs!$M$7),SUM(C87*Inputs!$G$7))</f>
        <v>0</v>
      </c>
      <c r="E87" s="13">
        <f t="shared" si="10"/>
        <v>0</v>
      </c>
      <c r="F87" s="13">
        <f t="shared" si="11"/>
        <v>0</v>
      </c>
      <c r="H87" s="14">
        <f t="shared" si="12"/>
        <v>0</v>
      </c>
      <c r="I87" s="14">
        <f>SUM(H87*Inputs!$G$7)</f>
        <v>0</v>
      </c>
      <c r="J87" s="14">
        <f t="shared" si="13"/>
        <v>0</v>
      </c>
      <c r="K87" s="14">
        <f t="shared" si="14"/>
        <v>0</v>
      </c>
      <c r="L87" s="12">
        <f t="shared" si="15"/>
        <v>80</v>
      </c>
      <c r="M87" s="14">
        <f t="shared" si="16"/>
        <v>0</v>
      </c>
    </row>
    <row r="88" spans="2:13">
      <c r="B88" s="12">
        <v>81</v>
      </c>
      <c r="C88" s="14">
        <f t="shared" si="9"/>
        <v>0</v>
      </c>
      <c r="D88" s="14">
        <f>IF((B88&lt;$D$3+1),SUM(C88*Inputs!$M$7),SUM(C88*Inputs!$G$7))</f>
        <v>0</v>
      </c>
      <c r="E88" s="13">
        <f t="shared" si="10"/>
        <v>0</v>
      </c>
      <c r="F88" s="13">
        <f t="shared" si="11"/>
        <v>0</v>
      </c>
      <c r="H88" s="14">
        <f t="shared" si="12"/>
        <v>0</v>
      </c>
      <c r="I88" s="14">
        <f>SUM(H88*Inputs!$G$7)</f>
        <v>0</v>
      </c>
      <c r="J88" s="14">
        <f t="shared" si="13"/>
        <v>0</v>
      </c>
      <c r="K88" s="14">
        <f t="shared" si="14"/>
        <v>0</v>
      </c>
      <c r="L88" s="12">
        <f t="shared" si="15"/>
        <v>81</v>
      </c>
      <c r="M88" s="14">
        <f t="shared" si="16"/>
        <v>0</v>
      </c>
    </row>
    <row r="89" spans="2:13">
      <c r="B89" s="12">
        <v>82</v>
      </c>
      <c r="C89" s="14">
        <f t="shared" si="9"/>
        <v>0</v>
      </c>
      <c r="D89" s="14">
        <f>IF((B89&lt;$D$3+1),SUM(C89*Inputs!$M$7),SUM(C89*Inputs!$G$7))</f>
        <v>0</v>
      </c>
      <c r="E89" s="13">
        <f t="shared" si="10"/>
        <v>0</v>
      </c>
      <c r="F89" s="13">
        <f t="shared" si="11"/>
        <v>0</v>
      </c>
      <c r="H89" s="14">
        <f t="shared" si="12"/>
        <v>0</v>
      </c>
      <c r="I89" s="14">
        <f>SUM(H89*Inputs!$G$7)</f>
        <v>0</v>
      </c>
      <c r="J89" s="14">
        <f t="shared" si="13"/>
        <v>0</v>
      </c>
      <c r="K89" s="14">
        <f t="shared" si="14"/>
        <v>0</v>
      </c>
      <c r="L89" s="12">
        <f t="shared" si="15"/>
        <v>82</v>
      </c>
      <c r="M89" s="14">
        <f t="shared" si="16"/>
        <v>0</v>
      </c>
    </row>
    <row r="90" spans="2:13">
      <c r="B90" s="12">
        <v>83</v>
      </c>
      <c r="C90" s="14">
        <f t="shared" si="9"/>
        <v>0</v>
      </c>
      <c r="D90" s="14">
        <f>IF((B90&lt;$D$3+1),SUM(C90*Inputs!$M$7),SUM(C90*Inputs!$G$7))</f>
        <v>0</v>
      </c>
      <c r="E90" s="13">
        <f t="shared" si="10"/>
        <v>0</v>
      </c>
      <c r="F90" s="13">
        <f t="shared" si="11"/>
        <v>0</v>
      </c>
      <c r="H90" s="14">
        <f t="shared" si="12"/>
        <v>0</v>
      </c>
      <c r="I90" s="14">
        <f>SUM(H90*Inputs!$G$7)</f>
        <v>0</v>
      </c>
      <c r="J90" s="14">
        <f t="shared" si="13"/>
        <v>0</v>
      </c>
      <c r="K90" s="14">
        <f t="shared" si="14"/>
        <v>0</v>
      </c>
      <c r="L90" s="12">
        <f t="shared" si="15"/>
        <v>83</v>
      </c>
      <c r="M90" s="14">
        <f t="shared" si="16"/>
        <v>0</v>
      </c>
    </row>
    <row r="91" spans="2:13">
      <c r="B91" s="12">
        <v>84</v>
      </c>
      <c r="C91" s="14">
        <f t="shared" si="9"/>
        <v>0</v>
      </c>
      <c r="D91" s="14">
        <f>IF((B91&lt;$D$3+1),SUM(C91*Inputs!$M$7),SUM(C91*Inputs!$G$7))</f>
        <v>0</v>
      </c>
      <c r="E91" s="13">
        <f t="shared" si="10"/>
        <v>0</v>
      </c>
      <c r="F91" s="13">
        <f t="shared" si="11"/>
        <v>0</v>
      </c>
      <c r="H91" s="14">
        <f t="shared" si="12"/>
        <v>0</v>
      </c>
      <c r="I91" s="14">
        <f>SUM(H91*Inputs!$G$7)</f>
        <v>0</v>
      </c>
      <c r="J91" s="14">
        <f t="shared" si="13"/>
        <v>0</v>
      </c>
      <c r="K91" s="14">
        <f t="shared" si="14"/>
        <v>0</v>
      </c>
      <c r="L91" s="12">
        <f t="shared" si="15"/>
        <v>84</v>
      </c>
      <c r="M91" s="14">
        <f t="shared" si="16"/>
        <v>0</v>
      </c>
    </row>
    <row r="92" spans="2:13">
      <c r="B92" s="12">
        <v>85</v>
      </c>
      <c r="C92" s="14">
        <f t="shared" si="9"/>
        <v>0</v>
      </c>
      <c r="D92" s="14">
        <f>IF((B92&lt;$D$3+1),SUM(C92*Inputs!$M$7),SUM(C92*Inputs!$G$7))</f>
        <v>0</v>
      </c>
      <c r="E92" s="13">
        <f t="shared" si="10"/>
        <v>0</v>
      </c>
      <c r="F92" s="13">
        <f t="shared" si="11"/>
        <v>0</v>
      </c>
      <c r="H92" s="14">
        <f t="shared" si="12"/>
        <v>0</v>
      </c>
      <c r="I92" s="14">
        <f>SUM(H92*Inputs!$G$7)</f>
        <v>0</v>
      </c>
      <c r="J92" s="14">
        <f t="shared" si="13"/>
        <v>0</v>
      </c>
      <c r="K92" s="14">
        <f t="shared" si="14"/>
        <v>0</v>
      </c>
      <c r="L92" s="12">
        <f t="shared" si="15"/>
        <v>85</v>
      </c>
      <c r="M92" s="14">
        <f t="shared" si="16"/>
        <v>0</v>
      </c>
    </row>
    <row r="93" spans="2:13">
      <c r="B93" s="12">
        <v>86</v>
      </c>
      <c r="C93" s="14">
        <f t="shared" si="9"/>
        <v>0</v>
      </c>
      <c r="D93" s="14">
        <f>IF((B93&lt;$D$3+1),SUM(C93*Inputs!$M$7),SUM(C93*Inputs!$G$7))</f>
        <v>0</v>
      </c>
      <c r="E93" s="13">
        <f t="shared" si="10"/>
        <v>0</v>
      </c>
      <c r="F93" s="13">
        <f t="shared" si="11"/>
        <v>0</v>
      </c>
      <c r="H93" s="14">
        <f t="shared" si="12"/>
        <v>0</v>
      </c>
      <c r="I93" s="14">
        <f>SUM(H93*Inputs!$G$7)</f>
        <v>0</v>
      </c>
      <c r="J93" s="14">
        <f t="shared" si="13"/>
        <v>0</v>
      </c>
      <c r="K93" s="14">
        <f t="shared" si="14"/>
        <v>0</v>
      </c>
      <c r="L93" s="12">
        <f t="shared" si="15"/>
        <v>86</v>
      </c>
      <c r="M93" s="14">
        <f t="shared" si="16"/>
        <v>0</v>
      </c>
    </row>
    <row r="94" spans="2:13">
      <c r="B94" s="12">
        <v>87</v>
      </c>
      <c r="C94" s="14">
        <f t="shared" si="9"/>
        <v>0</v>
      </c>
      <c r="D94" s="14">
        <f>IF((B94&lt;$D$3+1),SUM(C94*Inputs!$M$7),SUM(C94*Inputs!$G$7))</f>
        <v>0</v>
      </c>
      <c r="E94" s="13">
        <f t="shared" si="10"/>
        <v>0</v>
      </c>
      <c r="F94" s="13">
        <f t="shared" si="11"/>
        <v>0</v>
      </c>
      <c r="H94" s="14">
        <f t="shared" si="12"/>
        <v>0</v>
      </c>
      <c r="I94" s="14">
        <f>SUM(H94*Inputs!$G$7)</f>
        <v>0</v>
      </c>
      <c r="J94" s="14">
        <f t="shared" si="13"/>
        <v>0</v>
      </c>
      <c r="K94" s="14">
        <f t="shared" si="14"/>
        <v>0</v>
      </c>
      <c r="L94" s="12">
        <f t="shared" si="15"/>
        <v>87</v>
      </c>
      <c r="M94" s="14">
        <f t="shared" si="16"/>
        <v>0</v>
      </c>
    </row>
    <row r="95" spans="2:13">
      <c r="B95" s="12">
        <v>88</v>
      </c>
      <c r="C95" s="14">
        <f t="shared" si="9"/>
        <v>0</v>
      </c>
      <c r="D95" s="14">
        <f>IF((B95&lt;$D$3+1),SUM(C95*Inputs!$M$7),SUM(C95*Inputs!$G$7))</f>
        <v>0</v>
      </c>
      <c r="E95" s="13">
        <f t="shared" si="10"/>
        <v>0</v>
      </c>
      <c r="F95" s="13">
        <f t="shared" si="11"/>
        <v>0</v>
      </c>
      <c r="H95" s="14">
        <f t="shared" si="12"/>
        <v>0</v>
      </c>
      <c r="I95" s="14">
        <f>SUM(H95*Inputs!$G$7)</f>
        <v>0</v>
      </c>
      <c r="J95" s="14">
        <f t="shared" si="13"/>
        <v>0</v>
      </c>
      <c r="K95" s="14">
        <f t="shared" si="14"/>
        <v>0</v>
      </c>
      <c r="L95" s="12">
        <f t="shared" si="15"/>
        <v>88</v>
      </c>
      <c r="M95" s="14">
        <f t="shared" si="16"/>
        <v>0</v>
      </c>
    </row>
    <row r="96" spans="2:13">
      <c r="B96" s="12">
        <v>89</v>
      </c>
      <c r="C96" s="14">
        <f t="shared" ref="C96:C127" si="17">F95</f>
        <v>0</v>
      </c>
      <c r="D96" s="14">
        <f>IF((B96&lt;$D$3+1),SUM(C96*Inputs!$M$7),SUM(C96*Inputs!$G$7))</f>
        <v>0</v>
      </c>
      <c r="E96" s="13">
        <f t="shared" ref="E96:E127" si="18">IF(((C96+D96)&gt;$D$2),$D$2,SUM(C96+D96))</f>
        <v>0</v>
      </c>
      <c r="F96" s="13">
        <f t="shared" ref="F96:F127" si="19">IF((E96&gt;=C96),0,SUM(C96+D96-E96))</f>
        <v>0</v>
      </c>
      <c r="H96" s="14">
        <f t="shared" ref="H96:H127" si="20">K95</f>
        <v>0</v>
      </c>
      <c r="I96" s="14">
        <f>SUM(H96*Inputs!$G$7)</f>
        <v>0</v>
      </c>
      <c r="J96" s="14">
        <f t="shared" ref="J96:J127" si="21">IF(((H96+I96)&gt;($D$2-E96)),($D$2-E96),SUM(H96+I96))</f>
        <v>0</v>
      </c>
      <c r="K96" s="14">
        <f t="shared" ref="K96:K127" si="22">SUM(H96+I96-J96)</f>
        <v>0</v>
      </c>
      <c r="L96" s="12">
        <f t="shared" ref="L96:L127" si="23">B96</f>
        <v>89</v>
      </c>
      <c r="M96" s="14">
        <f t="shared" ref="M96:M127" si="24">SUM(F96+K96)</f>
        <v>0</v>
      </c>
    </row>
    <row r="97" spans="2:13">
      <c r="B97" s="12">
        <v>90</v>
      </c>
      <c r="C97" s="14">
        <f t="shared" si="17"/>
        <v>0</v>
      </c>
      <c r="D97" s="14">
        <f>IF((B97&lt;$D$3+1),SUM(C97*Inputs!$M$7),SUM(C97*Inputs!$G$7))</f>
        <v>0</v>
      </c>
      <c r="E97" s="13">
        <f t="shared" si="18"/>
        <v>0</v>
      </c>
      <c r="F97" s="13">
        <f t="shared" si="19"/>
        <v>0</v>
      </c>
      <c r="H97" s="14">
        <f t="shared" si="20"/>
        <v>0</v>
      </c>
      <c r="I97" s="14">
        <f>SUM(H97*Inputs!$G$7)</f>
        <v>0</v>
      </c>
      <c r="J97" s="14">
        <f t="shared" si="21"/>
        <v>0</v>
      </c>
      <c r="K97" s="14">
        <f t="shared" si="22"/>
        <v>0</v>
      </c>
      <c r="L97" s="12">
        <f t="shared" si="23"/>
        <v>90</v>
      </c>
      <c r="M97" s="14">
        <f t="shared" si="24"/>
        <v>0</v>
      </c>
    </row>
    <row r="98" spans="2:13">
      <c r="B98" s="12">
        <v>91</v>
      </c>
      <c r="C98" s="14">
        <f t="shared" si="17"/>
        <v>0</v>
      </c>
      <c r="D98" s="14">
        <f>IF((B98&lt;$D$3+1),SUM(C98*Inputs!$M$7),SUM(C98*Inputs!$G$7))</f>
        <v>0</v>
      </c>
      <c r="E98" s="13">
        <f t="shared" si="18"/>
        <v>0</v>
      </c>
      <c r="F98" s="13">
        <f t="shared" si="19"/>
        <v>0</v>
      </c>
      <c r="H98" s="14">
        <f t="shared" si="20"/>
        <v>0</v>
      </c>
      <c r="I98" s="14">
        <f>SUM(H98*Inputs!$G$7)</f>
        <v>0</v>
      </c>
      <c r="J98" s="14">
        <f t="shared" si="21"/>
        <v>0</v>
      </c>
      <c r="K98" s="14">
        <f t="shared" si="22"/>
        <v>0</v>
      </c>
      <c r="L98" s="12">
        <f t="shared" si="23"/>
        <v>91</v>
      </c>
      <c r="M98" s="14">
        <f t="shared" si="24"/>
        <v>0</v>
      </c>
    </row>
    <row r="99" spans="2:13">
      <c r="B99" s="12">
        <v>92</v>
      </c>
      <c r="C99" s="14">
        <f t="shared" si="17"/>
        <v>0</v>
      </c>
      <c r="D99" s="14">
        <f>IF((B99&lt;$D$3+1),SUM(C99*Inputs!$M$7),SUM(C99*Inputs!$G$7))</f>
        <v>0</v>
      </c>
      <c r="E99" s="13">
        <f t="shared" si="18"/>
        <v>0</v>
      </c>
      <c r="F99" s="13">
        <f t="shared" si="19"/>
        <v>0</v>
      </c>
      <c r="H99" s="14">
        <f t="shared" si="20"/>
        <v>0</v>
      </c>
      <c r="I99" s="14">
        <f>SUM(H99*Inputs!$G$7)</f>
        <v>0</v>
      </c>
      <c r="J99" s="14">
        <f t="shared" si="21"/>
        <v>0</v>
      </c>
      <c r="K99" s="14">
        <f t="shared" si="22"/>
        <v>0</v>
      </c>
      <c r="L99" s="12">
        <f t="shared" si="23"/>
        <v>92</v>
      </c>
      <c r="M99" s="14">
        <f t="shared" si="24"/>
        <v>0</v>
      </c>
    </row>
    <row r="100" spans="2:13">
      <c r="B100" s="12">
        <v>93</v>
      </c>
      <c r="C100" s="14">
        <f t="shared" si="17"/>
        <v>0</v>
      </c>
      <c r="D100" s="14">
        <f>IF((B100&lt;$D$3+1),SUM(C100*Inputs!$M$7),SUM(C100*Inputs!$G$7))</f>
        <v>0</v>
      </c>
      <c r="E100" s="13">
        <f t="shared" si="18"/>
        <v>0</v>
      </c>
      <c r="F100" s="13">
        <f t="shared" si="19"/>
        <v>0</v>
      </c>
      <c r="H100" s="14">
        <f t="shared" si="20"/>
        <v>0</v>
      </c>
      <c r="I100" s="14">
        <f>SUM(H100*Inputs!$G$7)</f>
        <v>0</v>
      </c>
      <c r="J100" s="14">
        <f t="shared" si="21"/>
        <v>0</v>
      </c>
      <c r="K100" s="14">
        <f t="shared" si="22"/>
        <v>0</v>
      </c>
      <c r="L100" s="12">
        <f t="shared" si="23"/>
        <v>93</v>
      </c>
      <c r="M100" s="14">
        <f t="shared" si="24"/>
        <v>0</v>
      </c>
    </row>
    <row r="101" spans="2:13">
      <c r="B101" s="12">
        <v>94</v>
      </c>
      <c r="C101" s="14">
        <f t="shared" si="17"/>
        <v>0</v>
      </c>
      <c r="D101" s="14">
        <f>IF((B101&lt;$D$3+1),SUM(C101*Inputs!$M$7),SUM(C101*Inputs!$G$7))</f>
        <v>0</v>
      </c>
      <c r="E101" s="13">
        <f t="shared" si="18"/>
        <v>0</v>
      </c>
      <c r="F101" s="13">
        <f t="shared" si="19"/>
        <v>0</v>
      </c>
      <c r="H101" s="14">
        <f t="shared" si="20"/>
        <v>0</v>
      </c>
      <c r="I101" s="14">
        <f>SUM(H101*Inputs!$G$7)</f>
        <v>0</v>
      </c>
      <c r="J101" s="14">
        <f t="shared" si="21"/>
        <v>0</v>
      </c>
      <c r="K101" s="14">
        <f t="shared" si="22"/>
        <v>0</v>
      </c>
      <c r="L101" s="12">
        <f t="shared" si="23"/>
        <v>94</v>
      </c>
      <c r="M101" s="14">
        <f t="shared" si="24"/>
        <v>0</v>
      </c>
    </row>
    <row r="102" spans="2:13">
      <c r="B102" s="12">
        <v>95</v>
      </c>
      <c r="C102" s="14">
        <f t="shared" si="17"/>
        <v>0</v>
      </c>
      <c r="D102" s="14">
        <f>IF((B102&lt;$D$3+1),SUM(C102*Inputs!$M$7),SUM(C102*Inputs!$G$7))</f>
        <v>0</v>
      </c>
      <c r="E102" s="13">
        <f t="shared" si="18"/>
        <v>0</v>
      </c>
      <c r="F102" s="13">
        <f t="shared" si="19"/>
        <v>0</v>
      </c>
      <c r="H102" s="14">
        <f t="shared" si="20"/>
        <v>0</v>
      </c>
      <c r="I102" s="14">
        <f>SUM(H102*Inputs!$G$7)</f>
        <v>0</v>
      </c>
      <c r="J102" s="14">
        <f t="shared" si="21"/>
        <v>0</v>
      </c>
      <c r="K102" s="14">
        <f t="shared" si="22"/>
        <v>0</v>
      </c>
      <c r="L102" s="12">
        <f t="shared" si="23"/>
        <v>95</v>
      </c>
      <c r="M102" s="14">
        <f t="shared" si="24"/>
        <v>0</v>
      </c>
    </row>
    <row r="103" spans="2:13">
      <c r="B103" s="12">
        <v>96</v>
      </c>
      <c r="C103" s="14">
        <f t="shared" si="17"/>
        <v>0</v>
      </c>
      <c r="D103" s="14">
        <f>IF((B103&lt;$D$3+1),SUM(C103*Inputs!$M$7),SUM(C103*Inputs!$G$7))</f>
        <v>0</v>
      </c>
      <c r="E103" s="13">
        <f t="shared" si="18"/>
        <v>0</v>
      </c>
      <c r="F103" s="13">
        <f t="shared" si="19"/>
        <v>0</v>
      </c>
      <c r="H103" s="14">
        <f t="shared" si="20"/>
        <v>0</v>
      </c>
      <c r="I103" s="14">
        <f>SUM(H103*Inputs!$G$7)</f>
        <v>0</v>
      </c>
      <c r="J103" s="14">
        <f t="shared" si="21"/>
        <v>0</v>
      </c>
      <c r="K103" s="14">
        <f t="shared" si="22"/>
        <v>0</v>
      </c>
      <c r="L103" s="12">
        <f t="shared" si="23"/>
        <v>96</v>
      </c>
      <c r="M103" s="14">
        <f t="shared" si="24"/>
        <v>0</v>
      </c>
    </row>
    <row r="104" spans="2:13">
      <c r="B104" s="12">
        <v>97</v>
      </c>
      <c r="C104" s="14">
        <f t="shared" si="17"/>
        <v>0</v>
      </c>
      <c r="D104" s="14">
        <f>IF((B104&lt;$D$3+1),SUM(C104*Inputs!$M$7),SUM(C104*Inputs!$G$7))</f>
        <v>0</v>
      </c>
      <c r="E104" s="13">
        <f t="shared" si="18"/>
        <v>0</v>
      </c>
      <c r="F104" s="13">
        <f t="shared" si="19"/>
        <v>0</v>
      </c>
      <c r="H104" s="14">
        <f t="shared" si="20"/>
        <v>0</v>
      </c>
      <c r="I104" s="14">
        <f>SUM(H104*Inputs!$G$7)</f>
        <v>0</v>
      </c>
      <c r="J104" s="14">
        <f t="shared" si="21"/>
        <v>0</v>
      </c>
      <c r="K104" s="14">
        <f t="shared" si="22"/>
        <v>0</v>
      </c>
      <c r="L104" s="12">
        <f t="shared" si="23"/>
        <v>97</v>
      </c>
      <c r="M104" s="14">
        <f t="shared" si="24"/>
        <v>0</v>
      </c>
    </row>
    <row r="105" spans="2:13">
      <c r="B105" s="12">
        <v>98</v>
      </c>
      <c r="C105" s="14">
        <f t="shared" si="17"/>
        <v>0</v>
      </c>
      <c r="D105" s="14">
        <f>IF((B105&lt;$D$3+1),SUM(C105*Inputs!$M$7),SUM(C105*Inputs!$G$7))</f>
        <v>0</v>
      </c>
      <c r="E105" s="13">
        <f t="shared" si="18"/>
        <v>0</v>
      </c>
      <c r="F105" s="13">
        <f t="shared" si="19"/>
        <v>0</v>
      </c>
      <c r="H105" s="14">
        <f t="shared" si="20"/>
        <v>0</v>
      </c>
      <c r="I105" s="14">
        <f>SUM(H105*Inputs!$G$7)</f>
        <v>0</v>
      </c>
      <c r="J105" s="14">
        <f t="shared" si="21"/>
        <v>0</v>
      </c>
      <c r="K105" s="14">
        <f t="shared" si="22"/>
        <v>0</v>
      </c>
      <c r="L105" s="12">
        <f t="shared" si="23"/>
        <v>98</v>
      </c>
      <c r="M105" s="14">
        <f t="shared" si="24"/>
        <v>0</v>
      </c>
    </row>
    <row r="106" spans="2:13">
      <c r="B106" s="12">
        <v>99</v>
      </c>
      <c r="C106" s="14">
        <f t="shared" si="17"/>
        <v>0</v>
      </c>
      <c r="D106" s="14">
        <f>IF((B106&lt;$D$3+1),SUM(C106*Inputs!$M$7),SUM(C106*Inputs!$G$7))</f>
        <v>0</v>
      </c>
      <c r="E106" s="13">
        <f t="shared" si="18"/>
        <v>0</v>
      </c>
      <c r="F106" s="13">
        <f t="shared" si="19"/>
        <v>0</v>
      </c>
      <c r="H106" s="14">
        <f t="shared" si="20"/>
        <v>0</v>
      </c>
      <c r="I106" s="14">
        <f>SUM(H106*Inputs!$G$7)</f>
        <v>0</v>
      </c>
      <c r="J106" s="14">
        <f t="shared" si="21"/>
        <v>0</v>
      </c>
      <c r="K106" s="14">
        <f t="shared" si="22"/>
        <v>0</v>
      </c>
      <c r="L106" s="12">
        <f t="shared" si="23"/>
        <v>99</v>
      </c>
      <c r="M106" s="14">
        <f t="shared" si="24"/>
        <v>0</v>
      </c>
    </row>
    <row r="107" spans="2:13">
      <c r="B107" s="12">
        <v>100</v>
      </c>
      <c r="C107" s="14">
        <f t="shared" si="17"/>
        <v>0</v>
      </c>
      <c r="D107" s="14">
        <f>IF((B107&lt;$D$3+1),SUM(C107*Inputs!$M$7),SUM(C107*Inputs!$G$7))</f>
        <v>0</v>
      </c>
      <c r="E107" s="13">
        <f t="shared" si="18"/>
        <v>0</v>
      </c>
      <c r="F107" s="13">
        <f t="shared" si="19"/>
        <v>0</v>
      </c>
      <c r="H107" s="14">
        <f t="shared" si="20"/>
        <v>0</v>
      </c>
      <c r="I107" s="14">
        <f>SUM(H107*Inputs!$G$7)</f>
        <v>0</v>
      </c>
      <c r="J107" s="14">
        <f t="shared" si="21"/>
        <v>0</v>
      </c>
      <c r="K107" s="14">
        <f t="shared" si="22"/>
        <v>0</v>
      </c>
      <c r="L107" s="12">
        <f t="shared" si="23"/>
        <v>100</v>
      </c>
      <c r="M107" s="14">
        <f t="shared" si="24"/>
        <v>0</v>
      </c>
    </row>
    <row r="108" spans="2:13">
      <c r="B108" s="12">
        <v>101</v>
      </c>
      <c r="C108" s="14">
        <f t="shared" si="17"/>
        <v>0</v>
      </c>
      <c r="D108" s="14">
        <f>IF((B108&lt;$D$3+1),SUM(C108*Inputs!$M$7),SUM(C108*Inputs!$G$7))</f>
        <v>0</v>
      </c>
      <c r="E108" s="13">
        <f t="shared" si="18"/>
        <v>0</v>
      </c>
      <c r="F108" s="13">
        <f t="shared" si="19"/>
        <v>0</v>
      </c>
      <c r="H108" s="14">
        <f t="shared" si="20"/>
        <v>0</v>
      </c>
      <c r="I108" s="14">
        <f>SUM(H108*Inputs!$G$7)</f>
        <v>0</v>
      </c>
      <c r="J108" s="14">
        <f t="shared" si="21"/>
        <v>0</v>
      </c>
      <c r="K108" s="14">
        <f t="shared" si="22"/>
        <v>0</v>
      </c>
      <c r="L108" s="12">
        <f t="shared" si="23"/>
        <v>101</v>
      </c>
      <c r="M108" s="14">
        <f t="shared" si="24"/>
        <v>0</v>
      </c>
    </row>
    <row r="109" spans="2:13">
      <c r="B109" s="12">
        <v>102</v>
      </c>
      <c r="C109" s="14">
        <f t="shared" si="17"/>
        <v>0</v>
      </c>
      <c r="D109" s="14">
        <f>IF((B109&lt;$D$3+1),SUM(C109*Inputs!$M$7),SUM(C109*Inputs!$G$7))</f>
        <v>0</v>
      </c>
      <c r="E109" s="13">
        <f t="shared" si="18"/>
        <v>0</v>
      </c>
      <c r="F109" s="13">
        <f t="shared" si="19"/>
        <v>0</v>
      </c>
      <c r="H109" s="14">
        <f t="shared" si="20"/>
        <v>0</v>
      </c>
      <c r="I109" s="14">
        <f>SUM(H109*Inputs!$G$7)</f>
        <v>0</v>
      </c>
      <c r="J109" s="14">
        <f t="shared" si="21"/>
        <v>0</v>
      </c>
      <c r="K109" s="14">
        <f t="shared" si="22"/>
        <v>0</v>
      </c>
      <c r="L109" s="12">
        <f t="shared" si="23"/>
        <v>102</v>
      </c>
      <c r="M109" s="14">
        <f t="shared" si="24"/>
        <v>0</v>
      </c>
    </row>
    <row r="110" spans="2:13">
      <c r="B110" s="12">
        <v>103</v>
      </c>
      <c r="C110" s="14">
        <f t="shared" si="17"/>
        <v>0</v>
      </c>
      <c r="D110" s="14">
        <f>IF((B110&lt;$D$3+1),SUM(C110*Inputs!$M$7),SUM(C110*Inputs!$G$7))</f>
        <v>0</v>
      </c>
      <c r="E110" s="13">
        <f t="shared" si="18"/>
        <v>0</v>
      </c>
      <c r="F110" s="13">
        <f t="shared" si="19"/>
        <v>0</v>
      </c>
      <c r="H110" s="14">
        <f t="shared" si="20"/>
        <v>0</v>
      </c>
      <c r="I110" s="14">
        <f>SUM(H110*Inputs!$G$7)</f>
        <v>0</v>
      </c>
      <c r="J110" s="14">
        <f t="shared" si="21"/>
        <v>0</v>
      </c>
      <c r="K110" s="14">
        <f t="shared" si="22"/>
        <v>0</v>
      </c>
      <c r="L110" s="12">
        <f t="shared" si="23"/>
        <v>103</v>
      </c>
      <c r="M110" s="14">
        <f t="shared" si="24"/>
        <v>0</v>
      </c>
    </row>
    <row r="111" spans="2:13">
      <c r="B111" s="12">
        <v>104</v>
      </c>
      <c r="C111" s="14">
        <f t="shared" si="17"/>
        <v>0</v>
      </c>
      <c r="D111" s="14">
        <f>IF((B111&lt;$D$3+1),SUM(C111*Inputs!$M$7),SUM(C111*Inputs!$G$7))</f>
        <v>0</v>
      </c>
      <c r="E111" s="13">
        <f t="shared" si="18"/>
        <v>0</v>
      </c>
      <c r="F111" s="13">
        <f t="shared" si="19"/>
        <v>0</v>
      </c>
      <c r="H111" s="14">
        <f t="shared" si="20"/>
        <v>0</v>
      </c>
      <c r="I111" s="14">
        <f>SUM(H111*Inputs!$G$7)</f>
        <v>0</v>
      </c>
      <c r="J111" s="14">
        <f t="shared" si="21"/>
        <v>0</v>
      </c>
      <c r="K111" s="14">
        <f t="shared" si="22"/>
        <v>0</v>
      </c>
      <c r="L111" s="12">
        <f t="shared" si="23"/>
        <v>104</v>
      </c>
      <c r="M111" s="14">
        <f t="shared" si="24"/>
        <v>0</v>
      </c>
    </row>
    <row r="112" spans="2:13">
      <c r="B112" s="12">
        <v>105</v>
      </c>
      <c r="C112" s="14">
        <f t="shared" si="17"/>
        <v>0</v>
      </c>
      <c r="D112" s="14">
        <f>IF((B112&lt;$D$3+1),SUM(C112*Inputs!$M$7),SUM(C112*Inputs!$G$7))</f>
        <v>0</v>
      </c>
      <c r="E112" s="13">
        <f t="shared" si="18"/>
        <v>0</v>
      </c>
      <c r="F112" s="13">
        <f t="shared" si="19"/>
        <v>0</v>
      </c>
      <c r="H112" s="14">
        <f t="shared" si="20"/>
        <v>0</v>
      </c>
      <c r="I112" s="14">
        <f>SUM(H112*Inputs!$G$7)</f>
        <v>0</v>
      </c>
      <c r="J112" s="14">
        <f t="shared" si="21"/>
        <v>0</v>
      </c>
      <c r="K112" s="14">
        <f t="shared" si="22"/>
        <v>0</v>
      </c>
      <c r="L112" s="12">
        <f t="shared" si="23"/>
        <v>105</v>
      </c>
      <c r="M112" s="14">
        <f t="shared" si="24"/>
        <v>0</v>
      </c>
    </row>
    <row r="113" spans="2:13">
      <c r="B113" s="12">
        <v>106</v>
      </c>
      <c r="C113" s="14">
        <f t="shared" si="17"/>
        <v>0</v>
      </c>
      <c r="D113" s="14">
        <f>IF((B113&lt;$D$3+1),SUM(C113*Inputs!$M$7),SUM(C113*Inputs!$G$7))</f>
        <v>0</v>
      </c>
      <c r="E113" s="13">
        <f t="shared" si="18"/>
        <v>0</v>
      </c>
      <c r="F113" s="13">
        <f t="shared" si="19"/>
        <v>0</v>
      </c>
      <c r="H113" s="14">
        <f t="shared" si="20"/>
        <v>0</v>
      </c>
      <c r="I113" s="14">
        <f>SUM(H113*Inputs!$G$7)</f>
        <v>0</v>
      </c>
      <c r="J113" s="14">
        <f t="shared" si="21"/>
        <v>0</v>
      </c>
      <c r="K113" s="14">
        <f t="shared" si="22"/>
        <v>0</v>
      </c>
      <c r="L113" s="12">
        <f t="shared" si="23"/>
        <v>106</v>
      </c>
      <c r="M113" s="14">
        <f t="shared" si="24"/>
        <v>0</v>
      </c>
    </row>
    <row r="114" spans="2:13">
      <c r="B114" s="12">
        <v>107</v>
      </c>
      <c r="C114" s="14">
        <f t="shared" si="17"/>
        <v>0</v>
      </c>
      <c r="D114" s="14">
        <f>IF((B114&lt;$D$3+1),SUM(C114*Inputs!$M$7),SUM(C114*Inputs!$G$7))</f>
        <v>0</v>
      </c>
      <c r="E114" s="13">
        <f t="shared" si="18"/>
        <v>0</v>
      </c>
      <c r="F114" s="13">
        <f t="shared" si="19"/>
        <v>0</v>
      </c>
      <c r="H114" s="14">
        <f t="shared" si="20"/>
        <v>0</v>
      </c>
      <c r="I114" s="14">
        <f>SUM(H114*Inputs!$G$7)</f>
        <v>0</v>
      </c>
      <c r="J114" s="14">
        <f t="shared" si="21"/>
        <v>0</v>
      </c>
      <c r="K114" s="14">
        <f t="shared" si="22"/>
        <v>0</v>
      </c>
      <c r="L114" s="12">
        <f t="shared" si="23"/>
        <v>107</v>
      </c>
      <c r="M114" s="14">
        <f t="shared" si="24"/>
        <v>0</v>
      </c>
    </row>
    <row r="115" spans="2:13">
      <c r="B115" s="12">
        <v>108</v>
      </c>
      <c r="C115" s="14">
        <f t="shared" si="17"/>
        <v>0</v>
      </c>
      <c r="D115" s="14">
        <f>IF((B115&lt;$D$3+1),SUM(C115*Inputs!$M$7),SUM(C115*Inputs!$G$7))</f>
        <v>0</v>
      </c>
      <c r="E115" s="13">
        <f t="shared" si="18"/>
        <v>0</v>
      </c>
      <c r="F115" s="13">
        <f t="shared" si="19"/>
        <v>0</v>
      </c>
      <c r="H115" s="14">
        <f t="shared" si="20"/>
        <v>0</v>
      </c>
      <c r="I115" s="14">
        <f>SUM(H115*Inputs!$G$7)</f>
        <v>0</v>
      </c>
      <c r="J115" s="14">
        <f t="shared" si="21"/>
        <v>0</v>
      </c>
      <c r="K115" s="14">
        <f t="shared" si="22"/>
        <v>0</v>
      </c>
      <c r="L115" s="12">
        <f t="shared" si="23"/>
        <v>108</v>
      </c>
      <c r="M115" s="14">
        <f t="shared" si="24"/>
        <v>0</v>
      </c>
    </row>
    <row r="116" spans="2:13">
      <c r="B116" s="12">
        <v>109</v>
      </c>
      <c r="C116" s="14">
        <f t="shared" si="17"/>
        <v>0</v>
      </c>
      <c r="D116" s="14">
        <f>IF((B116&lt;$D$3+1),SUM(C116*Inputs!$M$7),SUM(C116*Inputs!$G$7))</f>
        <v>0</v>
      </c>
      <c r="E116" s="13">
        <f t="shared" si="18"/>
        <v>0</v>
      </c>
      <c r="F116" s="13">
        <f t="shared" si="19"/>
        <v>0</v>
      </c>
      <c r="H116" s="14">
        <f t="shared" si="20"/>
        <v>0</v>
      </c>
      <c r="I116" s="14">
        <f>SUM(H116*Inputs!$G$7)</f>
        <v>0</v>
      </c>
      <c r="J116" s="14">
        <f t="shared" si="21"/>
        <v>0</v>
      </c>
      <c r="K116" s="14">
        <f t="shared" si="22"/>
        <v>0</v>
      </c>
      <c r="L116" s="12">
        <f t="shared" si="23"/>
        <v>109</v>
      </c>
      <c r="M116" s="14">
        <f t="shared" si="24"/>
        <v>0</v>
      </c>
    </row>
    <row r="117" spans="2:13">
      <c r="B117" s="12">
        <v>110</v>
      </c>
      <c r="C117" s="14">
        <f t="shared" si="17"/>
        <v>0</v>
      </c>
      <c r="D117" s="14">
        <f>IF((B117&lt;$D$3+1),SUM(C117*Inputs!$M$7),SUM(C117*Inputs!$G$7))</f>
        <v>0</v>
      </c>
      <c r="E117" s="13">
        <f t="shared" si="18"/>
        <v>0</v>
      </c>
      <c r="F117" s="13">
        <f t="shared" si="19"/>
        <v>0</v>
      </c>
      <c r="H117" s="14">
        <f t="shared" si="20"/>
        <v>0</v>
      </c>
      <c r="I117" s="14">
        <f>SUM(H117*Inputs!$G$7)</f>
        <v>0</v>
      </c>
      <c r="J117" s="14">
        <f t="shared" si="21"/>
        <v>0</v>
      </c>
      <c r="K117" s="14">
        <f t="shared" si="22"/>
        <v>0</v>
      </c>
      <c r="L117" s="12">
        <f t="shared" si="23"/>
        <v>110</v>
      </c>
      <c r="M117" s="14">
        <f t="shared" si="24"/>
        <v>0</v>
      </c>
    </row>
    <row r="118" spans="2:13">
      <c r="B118" s="12">
        <v>111</v>
      </c>
      <c r="C118" s="14">
        <f t="shared" si="17"/>
        <v>0</v>
      </c>
      <c r="D118" s="14">
        <f>IF((B118&lt;$D$3+1),SUM(C118*Inputs!$M$7),SUM(C118*Inputs!$G$7))</f>
        <v>0</v>
      </c>
      <c r="E118" s="13">
        <f t="shared" si="18"/>
        <v>0</v>
      </c>
      <c r="F118" s="13">
        <f t="shared" si="19"/>
        <v>0</v>
      </c>
      <c r="H118" s="14">
        <f t="shared" si="20"/>
        <v>0</v>
      </c>
      <c r="I118" s="14">
        <f>SUM(H118*Inputs!$G$7)</f>
        <v>0</v>
      </c>
      <c r="J118" s="14">
        <f t="shared" si="21"/>
        <v>0</v>
      </c>
      <c r="K118" s="14">
        <f t="shared" si="22"/>
        <v>0</v>
      </c>
      <c r="L118" s="12">
        <f t="shared" si="23"/>
        <v>111</v>
      </c>
      <c r="M118" s="14">
        <f t="shared" si="24"/>
        <v>0</v>
      </c>
    </row>
    <row r="119" spans="2:13">
      <c r="B119" s="12">
        <v>112</v>
      </c>
      <c r="C119" s="14">
        <f t="shared" si="17"/>
        <v>0</v>
      </c>
      <c r="D119" s="14">
        <f>IF((B119&lt;$D$3+1),SUM(C119*Inputs!$M$7),SUM(C119*Inputs!$G$7))</f>
        <v>0</v>
      </c>
      <c r="E119" s="13">
        <f t="shared" si="18"/>
        <v>0</v>
      </c>
      <c r="F119" s="13">
        <f t="shared" si="19"/>
        <v>0</v>
      </c>
      <c r="H119" s="14">
        <f t="shared" si="20"/>
        <v>0</v>
      </c>
      <c r="I119" s="14">
        <f>SUM(H119*Inputs!$G$7)</f>
        <v>0</v>
      </c>
      <c r="J119" s="14">
        <f t="shared" si="21"/>
        <v>0</v>
      </c>
      <c r="K119" s="14">
        <f t="shared" si="22"/>
        <v>0</v>
      </c>
      <c r="L119" s="12">
        <f t="shared" si="23"/>
        <v>112</v>
      </c>
      <c r="M119" s="14">
        <f t="shared" si="24"/>
        <v>0</v>
      </c>
    </row>
    <row r="120" spans="2:13">
      <c r="B120" s="12">
        <v>113</v>
      </c>
      <c r="C120" s="14">
        <f t="shared" si="17"/>
        <v>0</v>
      </c>
      <c r="D120" s="14">
        <f>IF((B120&lt;$D$3+1),SUM(C120*Inputs!$M$7),SUM(C120*Inputs!$G$7))</f>
        <v>0</v>
      </c>
      <c r="E120" s="13">
        <f t="shared" si="18"/>
        <v>0</v>
      </c>
      <c r="F120" s="13">
        <f t="shared" si="19"/>
        <v>0</v>
      </c>
      <c r="H120" s="14">
        <f t="shared" si="20"/>
        <v>0</v>
      </c>
      <c r="I120" s="14">
        <f>SUM(H120*Inputs!$G$7)</f>
        <v>0</v>
      </c>
      <c r="J120" s="14">
        <f t="shared" si="21"/>
        <v>0</v>
      </c>
      <c r="K120" s="14">
        <f t="shared" si="22"/>
        <v>0</v>
      </c>
      <c r="L120" s="12">
        <f t="shared" si="23"/>
        <v>113</v>
      </c>
      <c r="M120" s="14">
        <f t="shared" si="24"/>
        <v>0</v>
      </c>
    </row>
    <row r="121" spans="2:13">
      <c r="B121" s="12">
        <v>114</v>
      </c>
      <c r="C121" s="14">
        <f t="shared" si="17"/>
        <v>0</v>
      </c>
      <c r="D121" s="14">
        <f>IF((B121&lt;$D$3+1),SUM(C121*Inputs!$M$7),SUM(C121*Inputs!$G$7))</f>
        <v>0</v>
      </c>
      <c r="E121" s="13">
        <f t="shared" si="18"/>
        <v>0</v>
      </c>
      <c r="F121" s="13">
        <f t="shared" si="19"/>
        <v>0</v>
      </c>
      <c r="H121" s="14">
        <f t="shared" si="20"/>
        <v>0</v>
      </c>
      <c r="I121" s="14">
        <f>SUM(H121*Inputs!$G$7)</f>
        <v>0</v>
      </c>
      <c r="J121" s="14">
        <f t="shared" si="21"/>
        <v>0</v>
      </c>
      <c r="K121" s="14">
        <f t="shared" si="22"/>
        <v>0</v>
      </c>
      <c r="L121" s="12">
        <f t="shared" si="23"/>
        <v>114</v>
      </c>
      <c r="M121" s="14">
        <f t="shared" si="24"/>
        <v>0</v>
      </c>
    </row>
    <row r="122" spans="2:13">
      <c r="B122" s="12">
        <v>115</v>
      </c>
      <c r="C122" s="14">
        <f t="shared" si="17"/>
        <v>0</v>
      </c>
      <c r="D122" s="14">
        <f>IF((B122&lt;$D$3+1),SUM(C122*Inputs!$M$7),SUM(C122*Inputs!$G$7))</f>
        <v>0</v>
      </c>
      <c r="E122" s="13">
        <f t="shared" si="18"/>
        <v>0</v>
      </c>
      <c r="F122" s="13">
        <f t="shared" si="19"/>
        <v>0</v>
      </c>
      <c r="H122" s="14">
        <f t="shared" si="20"/>
        <v>0</v>
      </c>
      <c r="I122" s="14">
        <f>SUM(H122*Inputs!$G$7)</f>
        <v>0</v>
      </c>
      <c r="J122" s="14">
        <f t="shared" si="21"/>
        <v>0</v>
      </c>
      <c r="K122" s="14">
        <f t="shared" si="22"/>
        <v>0</v>
      </c>
      <c r="L122" s="12">
        <f t="shared" si="23"/>
        <v>115</v>
      </c>
      <c r="M122" s="14">
        <f t="shared" si="24"/>
        <v>0</v>
      </c>
    </row>
    <row r="123" spans="2:13">
      <c r="B123" s="12">
        <v>116</v>
      </c>
      <c r="C123" s="14">
        <f t="shared" si="17"/>
        <v>0</v>
      </c>
      <c r="D123" s="14">
        <f>IF((B123&lt;$D$3+1),SUM(C123*Inputs!$M$7),SUM(C123*Inputs!$G$7))</f>
        <v>0</v>
      </c>
      <c r="E123" s="13">
        <f t="shared" si="18"/>
        <v>0</v>
      </c>
      <c r="F123" s="13">
        <f t="shared" si="19"/>
        <v>0</v>
      </c>
      <c r="H123" s="14">
        <f t="shared" si="20"/>
        <v>0</v>
      </c>
      <c r="I123" s="14">
        <f>SUM(H123*Inputs!$G$7)</f>
        <v>0</v>
      </c>
      <c r="J123" s="14">
        <f t="shared" si="21"/>
        <v>0</v>
      </c>
      <c r="K123" s="14">
        <f t="shared" si="22"/>
        <v>0</v>
      </c>
      <c r="L123" s="12">
        <f t="shared" si="23"/>
        <v>116</v>
      </c>
      <c r="M123" s="14">
        <f t="shared" si="24"/>
        <v>0</v>
      </c>
    </row>
    <row r="124" spans="2:13">
      <c r="B124" s="12">
        <v>117</v>
      </c>
      <c r="C124" s="14">
        <f t="shared" si="17"/>
        <v>0</v>
      </c>
      <c r="D124" s="14">
        <f>IF((B124&lt;$D$3+1),SUM(C124*Inputs!$M$7),SUM(C124*Inputs!$G$7))</f>
        <v>0</v>
      </c>
      <c r="E124" s="13">
        <f t="shared" si="18"/>
        <v>0</v>
      </c>
      <c r="F124" s="13">
        <f t="shared" si="19"/>
        <v>0</v>
      </c>
      <c r="H124" s="14">
        <f t="shared" si="20"/>
        <v>0</v>
      </c>
      <c r="I124" s="14">
        <f>SUM(H124*Inputs!$G$7)</f>
        <v>0</v>
      </c>
      <c r="J124" s="14">
        <f t="shared" si="21"/>
        <v>0</v>
      </c>
      <c r="K124" s="14">
        <f t="shared" si="22"/>
        <v>0</v>
      </c>
      <c r="L124" s="12">
        <f t="shared" si="23"/>
        <v>117</v>
      </c>
      <c r="M124" s="14">
        <f t="shared" si="24"/>
        <v>0</v>
      </c>
    </row>
    <row r="125" spans="2:13">
      <c r="B125" s="12">
        <v>118</v>
      </c>
      <c r="C125" s="14">
        <f t="shared" si="17"/>
        <v>0</v>
      </c>
      <c r="D125" s="14">
        <f>IF((B125&lt;$D$3+1),SUM(C125*Inputs!$M$7),SUM(C125*Inputs!$G$7))</f>
        <v>0</v>
      </c>
      <c r="E125" s="13">
        <f t="shared" si="18"/>
        <v>0</v>
      </c>
      <c r="F125" s="13">
        <f t="shared" si="19"/>
        <v>0</v>
      </c>
      <c r="H125" s="14">
        <f t="shared" si="20"/>
        <v>0</v>
      </c>
      <c r="I125" s="14">
        <f>SUM(H125*Inputs!$G$7)</f>
        <v>0</v>
      </c>
      <c r="J125" s="14">
        <f t="shared" si="21"/>
        <v>0</v>
      </c>
      <c r="K125" s="14">
        <f t="shared" si="22"/>
        <v>0</v>
      </c>
      <c r="L125" s="12">
        <f t="shared" si="23"/>
        <v>118</v>
      </c>
      <c r="M125" s="14">
        <f t="shared" si="24"/>
        <v>0</v>
      </c>
    </row>
    <row r="126" spans="2:13">
      <c r="B126" s="12">
        <v>119</v>
      </c>
      <c r="C126" s="14">
        <f t="shared" si="17"/>
        <v>0</v>
      </c>
      <c r="D126" s="14">
        <f>IF((B126&lt;$D$3+1),SUM(C126*Inputs!$M$7),SUM(C126*Inputs!$G$7))</f>
        <v>0</v>
      </c>
      <c r="E126" s="13">
        <f t="shared" si="18"/>
        <v>0</v>
      </c>
      <c r="F126" s="13">
        <f t="shared" si="19"/>
        <v>0</v>
      </c>
      <c r="H126" s="14">
        <f t="shared" si="20"/>
        <v>0</v>
      </c>
      <c r="I126" s="14">
        <f>SUM(H126*Inputs!$G$7)</f>
        <v>0</v>
      </c>
      <c r="J126" s="14">
        <f t="shared" si="21"/>
        <v>0</v>
      </c>
      <c r="K126" s="14">
        <f t="shared" si="22"/>
        <v>0</v>
      </c>
      <c r="L126" s="12">
        <f t="shared" si="23"/>
        <v>119</v>
      </c>
      <c r="M126" s="14">
        <f t="shared" si="24"/>
        <v>0</v>
      </c>
    </row>
    <row r="127" spans="2:13">
      <c r="B127" s="12">
        <v>120</v>
      </c>
      <c r="C127" s="14">
        <f t="shared" si="17"/>
        <v>0</v>
      </c>
      <c r="D127" s="14">
        <f>IF((B127&lt;$D$3+1),SUM(C127*Inputs!$M$7),SUM(C127*Inputs!$G$7))</f>
        <v>0</v>
      </c>
      <c r="E127" s="13">
        <f t="shared" si="18"/>
        <v>0</v>
      </c>
      <c r="F127" s="13">
        <f t="shared" si="19"/>
        <v>0</v>
      </c>
      <c r="H127" s="14">
        <f t="shared" si="20"/>
        <v>0</v>
      </c>
      <c r="I127" s="14">
        <f>SUM(H127*Inputs!$G$7)</f>
        <v>0</v>
      </c>
      <c r="J127" s="14">
        <f t="shared" si="21"/>
        <v>0</v>
      </c>
      <c r="K127" s="14">
        <f t="shared" si="22"/>
        <v>0</v>
      </c>
      <c r="L127" s="12">
        <f t="shared" si="23"/>
        <v>120</v>
      </c>
      <c r="M127" s="14">
        <f t="shared" si="24"/>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B2:M127"/>
  <sheetViews>
    <sheetView showRowColHeaders="0" workbookViewId="0">
      <pane ySplit="7" topLeftCell="A8" activePane="bottomLeft" state="frozen"/>
      <selection pane="bottomLeft"/>
    </sheetView>
  </sheetViews>
  <sheetFormatPr defaultRowHeight="12.75"/>
  <cols>
    <col min="1" max="1" width="1.42578125" style="4" customWidth="1"/>
    <col min="2" max="2" width="8.140625" style="12" bestFit="1" customWidth="1"/>
    <col min="3" max="3" width="11.28515625" style="4" bestFit="1" customWidth="1"/>
    <col min="4" max="4" width="10.28515625" style="4" bestFit="1" customWidth="1"/>
    <col min="5" max="5" width="12.7109375" style="4" customWidth="1"/>
    <col min="6" max="6" width="25.28515625" style="4" bestFit="1" customWidth="1"/>
    <col min="7" max="7" width="8.7109375" style="4" bestFit="1" customWidth="1"/>
    <col min="8" max="8" width="10.5703125" style="4" bestFit="1" customWidth="1"/>
    <col min="9" max="9" width="12.7109375" style="4" customWidth="1"/>
    <col min="10" max="10" width="10.5703125" style="4" bestFit="1" customWidth="1"/>
    <col min="11" max="11" width="17.7109375" style="4" customWidth="1"/>
    <col min="12" max="12" width="9.140625" style="12"/>
    <col min="13" max="13" width="17.7109375" style="4" customWidth="1"/>
    <col min="14" max="16384" width="9.140625" style="4"/>
  </cols>
  <sheetData>
    <row r="2" spans="2:13">
      <c r="C2" s="6" t="s">
        <v>17</v>
      </c>
      <c r="D2" s="14">
        <f>Inputs!E9</f>
        <v>1500</v>
      </c>
      <c r="F2" s="6" t="s">
        <v>24</v>
      </c>
      <c r="G2" s="14">
        <f>SUM(D8:D2000)</f>
        <v>803.12808279626756</v>
      </c>
    </row>
    <row r="3" spans="2:13">
      <c r="C3" s="6"/>
      <c r="D3" s="18"/>
      <c r="F3" s="6" t="s">
        <v>23</v>
      </c>
      <c r="G3" s="12">
        <f>VLOOKUP(0,F8:G127,2,FALSE)</f>
        <v>9</v>
      </c>
    </row>
    <row r="5" spans="2:13" s="7" customFormat="1"/>
    <row r="6" spans="2:13" s="7" customFormat="1">
      <c r="C6" s="7" t="s">
        <v>10</v>
      </c>
      <c r="D6" s="7" t="s">
        <v>12</v>
      </c>
      <c r="E6" s="7" t="s">
        <v>14</v>
      </c>
      <c r="F6" s="7" t="s">
        <v>18</v>
      </c>
    </row>
    <row r="7" spans="2:13" s="7" customFormat="1">
      <c r="B7" s="7" t="s">
        <v>9</v>
      </c>
      <c r="C7" s="7" t="s">
        <v>11</v>
      </c>
      <c r="D7" s="7" t="s">
        <v>13</v>
      </c>
      <c r="E7" s="7" t="s">
        <v>15</v>
      </c>
      <c r="F7" s="7" t="s">
        <v>11</v>
      </c>
      <c r="G7" s="7" t="s">
        <v>9</v>
      </c>
    </row>
    <row r="8" spans="2:13">
      <c r="B8" s="12">
        <v>1</v>
      </c>
      <c r="C8" s="14">
        <f>SUM(Inputs!E6+Inputs!E8)</f>
        <v>12670</v>
      </c>
      <c r="D8" s="14">
        <f>IF((C8&lt;0),0,SUM(C8*Inputs!$G$7))</f>
        <v>158.26941666666667</v>
      </c>
      <c r="E8" s="13">
        <f t="shared" ref="E8:E71" si="0">IF(((C8+D8)&gt;$D$2),$D$2,SUM(C8+D8))</f>
        <v>1500</v>
      </c>
      <c r="F8" s="13">
        <f>IF((E8&gt;=C8),0,SUM(C8+D8-E8))</f>
        <v>11328.269416666666</v>
      </c>
      <c r="G8" s="12">
        <f>B8</f>
        <v>1</v>
      </c>
      <c r="H8" s="14"/>
      <c r="I8" s="14"/>
      <c r="J8" s="14"/>
      <c r="K8" s="14"/>
      <c r="M8" s="14"/>
    </row>
    <row r="9" spans="2:13">
      <c r="B9" s="12">
        <v>2</v>
      </c>
      <c r="C9" s="14">
        <f>F8</f>
        <v>11328.269416666666</v>
      </c>
      <c r="D9" s="14">
        <f>IF((C9&lt;0),0,SUM(C9*Inputs!$G$7))</f>
        <v>141.50896546319444</v>
      </c>
      <c r="E9" s="13">
        <f t="shared" si="0"/>
        <v>1500</v>
      </c>
      <c r="F9" s="13">
        <f>IF((E9&gt;=C9),0,SUM(C9+D9-E9))</f>
        <v>9969.7783821298599</v>
      </c>
      <c r="G9" s="12">
        <f t="shared" ref="G9:G72" si="1">B9</f>
        <v>2</v>
      </c>
      <c r="H9" s="14"/>
      <c r="I9" s="14"/>
      <c r="J9" s="14"/>
      <c r="K9" s="14"/>
      <c r="M9" s="14"/>
    </row>
    <row r="10" spans="2:13">
      <c r="B10" s="12">
        <v>3</v>
      </c>
      <c r="C10" s="14">
        <f t="shared" ref="C10:C73" si="2">F9</f>
        <v>9969.7783821298599</v>
      </c>
      <c r="D10" s="14">
        <f>IF((C10&lt;0),0,SUM(C10*Inputs!$G$7))</f>
        <v>124.5391482901055</v>
      </c>
      <c r="E10" s="13">
        <f t="shared" si="0"/>
        <v>1500</v>
      </c>
      <c r="F10" s="13">
        <f t="shared" ref="F10:F31" si="3">IF((E10&gt;=C10),0,SUM(C10+D10-E10))</f>
        <v>8594.3175304199649</v>
      </c>
      <c r="G10" s="12">
        <f t="shared" si="1"/>
        <v>3</v>
      </c>
      <c r="H10" s="14"/>
      <c r="I10" s="14"/>
      <c r="J10" s="14"/>
      <c r="K10" s="14"/>
      <c r="M10" s="14"/>
    </row>
    <row r="11" spans="2:13">
      <c r="B11" s="12">
        <v>4</v>
      </c>
      <c r="C11" s="14">
        <f t="shared" si="2"/>
        <v>8594.3175304199649</v>
      </c>
      <c r="D11" s="14">
        <f>IF((C11&lt;0),0,SUM(C11*Inputs!$G$7))</f>
        <v>107.35734981749606</v>
      </c>
      <c r="E11" s="13">
        <f t="shared" si="0"/>
        <v>1500</v>
      </c>
      <c r="F11" s="13">
        <f t="shared" si="3"/>
        <v>7201.6748802374605</v>
      </c>
      <c r="G11" s="12">
        <f t="shared" si="1"/>
        <v>4</v>
      </c>
      <c r="H11" s="14"/>
      <c r="I11" s="14"/>
      <c r="J11" s="14"/>
      <c r="K11" s="14"/>
      <c r="M11" s="14"/>
    </row>
    <row r="12" spans="2:13">
      <c r="B12" s="12">
        <v>5</v>
      </c>
      <c r="C12" s="14">
        <f t="shared" si="2"/>
        <v>7201.6748802374605</v>
      </c>
      <c r="D12" s="14">
        <f>IF((C12&lt;0),0,SUM(C12*Inputs!$G$7))</f>
        <v>89.960922045632941</v>
      </c>
      <c r="E12" s="13">
        <f t="shared" si="0"/>
        <v>1500</v>
      </c>
      <c r="F12" s="13">
        <f t="shared" si="3"/>
        <v>5791.6358022830937</v>
      </c>
      <c r="G12" s="12">
        <f t="shared" si="1"/>
        <v>5</v>
      </c>
      <c r="H12" s="14"/>
      <c r="I12" s="14"/>
      <c r="J12" s="14"/>
      <c r="K12" s="14"/>
      <c r="M12" s="14"/>
    </row>
    <row r="13" spans="2:13">
      <c r="B13" s="12">
        <v>6</v>
      </c>
      <c r="C13" s="14">
        <f t="shared" si="2"/>
        <v>5791.6358022830937</v>
      </c>
      <c r="D13" s="14">
        <f>IF((C13&lt;0),0,SUM(C13*Inputs!$G$7))</f>
        <v>72.347183896852982</v>
      </c>
      <c r="E13" s="13">
        <f t="shared" si="0"/>
        <v>1500</v>
      </c>
      <c r="F13" s="13">
        <f t="shared" si="3"/>
        <v>4363.9829861799462</v>
      </c>
      <c r="G13" s="12">
        <f t="shared" si="1"/>
        <v>6</v>
      </c>
      <c r="H13" s="14"/>
      <c r="I13" s="14"/>
      <c r="J13" s="14"/>
      <c r="K13" s="14"/>
      <c r="M13" s="14"/>
    </row>
    <row r="14" spans="2:13">
      <c r="B14" s="12">
        <v>7</v>
      </c>
      <c r="C14" s="14">
        <f t="shared" si="2"/>
        <v>4363.9829861799462</v>
      </c>
      <c r="D14" s="14">
        <f>IF((C14&lt;0),0,SUM(C14*Inputs!$G$7))</f>
        <v>54.513420802364493</v>
      </c>
      <c r="E14" s="13">
        <f t="shared" si="0"/>
        <v>1500</v>
      </c>
      <c r="F14" s="13">
        <f t="shared" si="3"/>
        <v>2918.4964069823109</v>
      </c>
      <c r="G14" s="12">
        <f t="shared" si="1"/>
        <v>7</v>
      </c>
      <c r="H14" s="14"/>
      <c r="I14" s="14"/>
      <c r="J14" s="14"/>
      <c r="K14" s="14"/>
      <c r="M14" s="14"/>
    </row>
    <row r="15" spans="2:13">
      <c r="B15" s="12">
        <v>8</v>
      </c>
      <c r="C15" s="14">
        <f t="shared" si="2"/>
        <v>2918.4964069823109</v>
      </c>
      <c r="D15" s="14">
        <f>IF((C15&lt;0),0,SUM(C15*Inputs!$G$7))</f>
        <v>36.456884283887369</v>
      </c>
      <c r="E15" s="13">
        <f>IF(((C15+D15)&gt;$D$2),$D$2,SUM(C15+D15))</f>
        <v>1500</v>
      </c>
      <c r="F15" s="13">
        <f t="shared" si="3"/>
        <v>1454.9532912661984</v>
      </c>
      <c r="G15" s="12">
        <f t="shared" si="1"/>
        <v>8</v>
      </c>
      <c r="H15" s="14"/>
      <c r="I15" s="14"/>
      <c r="J15" s="14"/>
      <c r="K15" s="14"/>
      <c r="M15" s="14"/>
    </row>
    <row r="16" spans="2:13">
      <c r="B16" s="12">
        <v>9</v>
      </c>
      <c r="C16" s="14">
        <f t="shared" si="2"/>
        <v>1454.9532912661984</v>
      </c>
      <c r="D16" s="14">
        <f>IF((C16&lt;0),0,SUM(C16*Inputs!$G$7))</f>
        <v>18.17479153006693</v>
      </c>
      <c r="E16" s="13">
        <f t="shared" si="0"/>
        <v>1473.1280827962653</v>
      </c>
      <c r="F16" s="13">
        <f t="shared" si="3"/>
        <v>0</v>
      </c>
      <c r="G16" s="12">
        <f t="shared" si="1"/>
        <v>9</v>
      </c>
      <c r="H16" s="14"/>
      <c r="I16" s="14"/>
      <c r="J16" s="14"/>
      <c r="K16" s="14"/>
      <c r="M16" s="14"/>
    </row>
    <row r="17" spans="2:13">
      <c r="B17" s="12">
        <v>10</v>
      </c>
      <c r="C17" s="14">
        <f t="shared" si="2"/>
        <v>0</v>
      </c>
      <c r="D17" s="14">
        <f>IF((C17&lt;0),0,SUM(C17*Inputs!$G$7))</f>
        <v>0</v>
      </c>
      <c r="E17" s="13">
        <f t="shared" si="0"/>
        <v>0</v>
      </c>
      <c r="F17" s="13">
        <f t="shared" si="3"/>
        <v>0</v>
      </c>
      <c r="G17" s="12">
        <f t="shared" si="1"/>
        <v>10</v>
      </c>
      <c r="H17" s="14"/>
      <c r="I17" s="14"/>
      <c r="J17" s="14"/>
      <c r="K17" s="14"/>
      <c r="M17" s="14"/>
    </row>
    <row r="18" spans="2:13">
      <c r="B18" s="12">
        <v>11</v>
      </c>
      <c r="C18" s="14">
        <f t="shared" si="2"/>
        <v>0</v>
      </c>
      <c r="D18" s="14">
        <f>IF((C18&lt;0),0,SUM(C18*Inputs!$G$7))</f>
        <v>0</v>
      </c>
      <c r="E18" s="13">
        <f t="shared" si="0"/>
        <v>0</v>
      </c>
      <c r="F18" s="13">
        <f t="shared" si="3"/>
        <v>0</v>
      </c>
      <c r="G18" s="12">
        <f t="shared" si="1"/>
        <v>11</v>
      </c>
      <c r="H18" s="14"/>
      <c r="I18" s="14"/>
      <c r="J18" s="14"/>
      <c r="K18" s="14"/>
      <c r="M18" s="14"/>
    </row>
    <row r="19" spans="2:13">
      <c r="B19" s="12">
        <v>12</v>
      </c>
      <c r="C19" s="14">
        <f t="shared" si="2"/>
        <v>0</v>
      </c>
      <c r="D19" s="14">
        <f>IF((C19&lt;0),0,SUM(C19*Inputs!$G$7))</f>
        <v>0</v>
      </c>
      <c r="E19" s="13">
        <f t="shared" si="0"/>
        <v>0</v>
      </c>
      <c r="F19" s="13">
        <f t="shared" si="3"/>
        <v>0</v>
      </c>
      <c r="G19" s="12">
        <f t="shared" si="1"/>
        <v>12</v>
      </c>
      <c r="H19" s="14"/>
      <c r="I19" s="14"/>
      <c r="J19" s="14"/>
      <c r="K19" s="14"/>
      <c r="M19" s="14"/>
    </row>
    <row r="20" spans="2:13">
      <c r="B20" s="12">
        <v>13</v>
      </c>
      <c r="C20" s="14">
        <f t="shared" si="2"/>
        <v>0</v>
      </c>
      <c r="D20" s="14">
        <f>IF((C20&lt;0),0,SUM(C20*Inputs!$G$7))</f>
        <v>0</v>
      </c>
      <c r="E20" s="13">
        <f t="shared" si="0"/>
        <v>0</v>
      </c>
      <c r="F20" s="13">
        <f t="shared" si="3"/>
        <v>0</v>
      </c>
      <c r="G20" s="12">
        <f t="shared" si="1"/>
        <v>13</v>
      </c>
      <c r="H20" s="14"/>
      <c r="I20" s="14"/>
      <c r="J20" s="14"/>
      <c r="K20" s="14"/>
      <c r="M20" s="14"/>
    </row>
    <row r="21" spans="2:13">
      <c r="B21" s="12">
        <v>14</v>
      </c>
      <c r="C21" s="14">
        <f t="shared" si="2"/>
        <v>0</v>
      </c>
      <c r="D21" s="14">
        <f>IF((C21&lt;0),0,SUM(C21*Inputs!$G$7))</f>
        <v>0</v>
      </c>
      <c r="E21" s="13">
        <f t="shared" si="0"/>
        <v>0</v>
      </c>
      <c r="F21" s="13">
        <f t="shared" si="3"/>
        <v>0</v>
      </c>
      <c r="G21" s="12">
        <f t="shared" si="1"/>
        <v>14</v>
      </c>
      <c r="H21" s="14"/>
      <c r="I21" s="14"/>
      <c r="J21" s="14"/>
      <c r="K21" s="14"/>
      <c r="M21" s="14"/>
    </row>
    <row r="22" spans="2:13">
      <c r="B22" s="12">
        <v>15</v>
      </c>
      <c r="C22" s="14">
        <f t="shared" si="2"/>
        <v>0</v>
      </c>
      <c r="D22" s="14">
        <f>IF((C22&lt;0),0,SUM(C22*Inputs!$G$7))</f>
        <v>0</v>
      </c>
      <c r="E22" s="13">
        <f t="shared" si="0"/>
        <v>0</v>
      </c>
      <c r="F22" s="13">
        <f t="shared" si="3"/>
        <v>0</v>
      </c>
      <c r="G22" s="12">
        <f t="shared" si="1"/>
        <v>15</v>
      </c>
      <c r="H22" s="14"/>
      <c r="I22" s="14"/>
      <c r="J22" s="14"/>
      <c r="K22" s="14"/>
      <c r="M22" s="14"/>
    </row>
    <row r="23" spans="2:13">
      <c r="B23" s="12">
        <v>16</v>
      </c>
      <c r="C23" s="14">
        <f t="shared" si="2"/>
        <v>0</v>
      </c>
      <c r="D23" s="14">
        <f>IF((C23&lt;0),0,SUM(C23*Inputs!$G$7))</f>
        <v>0</v>
      </c>
      <c r="E23" s="13">
        <f t="shared" si="0"/>
        <v>0</v>
      </c>
      <c r="F23" s="13">
        <f t="shared" si="3"/>
        <v>0</v>
      </c>
      <c r="G23" s="12">
        <f t="shared" si="1"/>
        <v>16</v>
      </c>
      <c r="H23" s="14"/>
      <c r="I23" s="14"/>
      <c r="J23" s="14"/>
      <c r="K23" s="14"/>
      <c r="M23" s="14"/>
    </row>
    <row r="24" spans="2:13">
      <c r="B24" s="12">
        <v>17</v>
      </c>
      <c r="C24" s="14">
        <f t="shared" si="2"/>
        <v>0</v>
      </c>
      <c r="D24" s="14">
        <f>IF((C24&lt;0),0,SUM(C24*Inputs!$G$7))</f>
        <v>0</v>
      </c>
      <c r="E24" s="13">
        <f t="shared" si="0"/>
        <v>0</v>
      </c>
      <c r="F24" s="13">
        <f t="shared" si="3"/>
        <v>0</v>
      </c>
      <c r="G24" s="12">
        <f t="shared" si="1"/>
        <v>17</v>
      </c>
      <c r="H24" s="14"/>
      <c r="I24" s="14"/>
      <c r="J24" s="14"/>
      <c r="K24" s="14"/>
      <c r="M24" s="14"/>
    </row>
    <row r="25" spans="2:13">
      <c r="B25" s="12">
        <v>18</v>
      </c>
      <c r="C25" s="14">
        <f t="shared" si="2"/>
        <v>0</v>
      </c>
      <c r="D25" s="14">
        <f>IF((C25&lt;0),0,SUM(C25*Inputs!$G$7))</f>
        <v>0</v>
      </c>
      <c r="E25" s="13">
        <f t="shared" si="0"/>
        <v>0</v>
      </c>
      <c r="F25" s="13">
        <f t="shared" si="3"/>
        <v>0</v>
      </c>
      <c r="G25" s="12">
        <f t="shared" si="1"/>
        <v>18</v>
      </c>
      <c r="H25" s="14"/>
      <c r="I25" s="14"/>
      <c r="J25" s="14"/>
      <c r="K25" s="14"/>
      <c r="M25" s="14"/>
    </row>
    <row r="26" spans="2:13">
      <c r="B26" s="12">
        <v>19</v>
      </c>
      <c r="C26" s="14">
        <f t="shared" si="2"/>
        <v>0</v>
      </c>
      <c r="D26" s="14">
        <f>IF((C26&lt;0),0,SUM(C26*Inputs!$G$7))</f>
        <v>0</v>
      </c>
      <c r="E26" s="13">
        <f t="shared" si="0"/>
        <v>0</v>
      </c>
      <c r="F26" s="13">
        <f t="shared" si="3"/>
        <v>0</v>
      </c>
      <c r="G26" s="12">
        <f t="shared" si="1"/>
        <v>19</v>
      </c>
      <c r="H26" s="14"/>
      <c r="I26" s="14"/>
      <c r="J26" s="14"/>
      <c r="K26" s="14"/>
      <c r="M26" s="14"/>
    </row>
    <row r="27" spans="2:13">
      <c r="B27" s="12">
        <v>20</v>
      </c>
      <c r="C27" s="14">
        <f t="shared" si="2"/>
        <v>0</v>
      </c>
      <c r="D27" s="14">
        <f>IF((C27&lt;0),0,SUM(C27*Inputs!$G$7))</f>
        <v>0</v>
      </c>
      <c r="E27" s="13">
        <f t="shared" si="0"/>
        <v>0</v>
      </c>
      <c r="F27" s="13">
        <f t="shared" si="3"/>
        <v>0</v>
      </c>
      <c r="G27" s="12">
        <f t="shared" si="1"/>
        <v>20</v>
      </c>
      <c r="H27" s="14"/>
      <c r="I27" s="14"/>
      <c r="J27" s="14"/>
      <c r="K27" s="14"/>
      <c r="M27" s="14"/>
    </row>
    <row r="28" spans="2:13">
      <c r="B28" s="12">
        <v>21</v>
      </c>
      <c r="C28" s="14">
        <f t="shared" si="2"/>
        <v>0</v>
      </c>
      <c r="D28" s="14">
        <f>IF((C28&lt;0),0,SUM(C28*Inputs!$G$7))</f>
        <v>0</v>
      </c>
      <c r="E28" s="13">
        <f t="shared" si="0"/>
        <v>0</v>
      </c>
      <c r="F28" s="13">
        <f t="shared" si="3"/>
        <v>0</v>
      </c>
      <c r="G28" s="12">
        <f t="shared" si="1"/>
        <v>21</v>
      </c>
      <c r="H28" s="14"/>
      <c r="I28" s="14"/>
      <c r="J28" s="14"/>
      <c r="K28" s="14"/>
      <c r="M28" s="14"/>
    </row>
    <row r="29" spans="2:13">
      <c r="B29" s="12">
        <v>22</v>
      </c>
      <c r="C29" s="14">
        <f t="shared" si="2"/>
        <v>0</v>
      </c>
      <c r="D29" s="14">
        <f>IF((C29&lt;0),0,SUM(C29*Inputs!$G$7))</f>
        <v>0</v>
      </c>
      <c r="E29" s="13">
        <f t="shared" si="0"/>
        <v>0</v>
      </c>
      <c r="F29" s="13">
        <f t="shared" si="3"/>
        <v>0</v>
      </c>
      <c r="G29" s="12">
        <f t="shared" si="1"/>
        <v>22</v>
      </c>
      <c r="H29" s="14"/>
      <c r="I29" s="14"/>
      <c r="J29" s="14"/>
      <c r="K29" s="14"/>
      <c r="M29" s="14"/>
    </row>
    <row r="30" spans="2:13">
      <c r="B30" s="12">
        <v>23</v>
      </c>
      <c r="C30" s="14">
        <f t="shared" si="2"/>
        <v>0</v>
      </c>
      <c r="D30" s="14">
        <f>IF((C30&lt;0),0,SUM(C30*Inputs!$G$7))</f>
        <v>0</v>
      </c>
      <c r="E30" s="13">
        <f t="shared" si="0"/>
        <v>0</v>
      </c>
      <c r="F30" s="13">
        <f t="shared" si="3"/>
        <v>0</v>
      </c>
      <c r="G30" s="12">
        <f t="shared" si="1"/>
        <v>23</v>
      </c>
      <c r="H30" s="14"/>
      <c r="I30" s="14"/>
      <c r="J30" s="14"/>
      <c r="K30" s="14"/>
      <c r="M30" s="14"/>
    </row>
    <row r="31" spans="2:13">
      <c r="B31" s="12">
        <v>24</v>
      </c>
      <c r="C31" s="14">
        <f t="shared" si="2"/>
        <v>0</v>
      </c>
      <c r="D31" s="14">
        <f>IF((C31&lt;0),0,SUM(C31*Inputs!$G$7))</f>
        <v>0</v>
      </c>
      <c r="E31" s="13">
        <f t="shared" si="0"/>
        <v>0</v>
      </c>
      <c r="F31" s="13">
        <f t="shared" si="3"/>
        <v>0</v>
      </c>
      <c r="G31" s="12">
        <f t="shared" si="1"/>
        <v>24</v>
      </c>
      <c r="H31" s="14"/>
      <c r="I31" s="14"/>
      <c r="J31" s="14"/>
      <c r="K31" s="14"/>
      <c r="M31" s="14"/>
    </row>
    <row r="32" spans="2:13">
      <c r="B32" s="12">
        <v>25</v>
      </c>
      <c r="C32" s="14">
        <f t="shared" si="2"/>
        <v>0</v>
      </c>
      <c r="D32" s="14">
        <f>IF((C32&lt;0),0,SUM(C32*Inputs!$G$7))</f>
        <v>0</v>
      </c>
      <c r="E32" s="13">
        <f t="shared" si="0"/>
        <v>0</v>
      </c>
      <c r="F32" s="13">
        <f t="shared" ref="F32:F95" si="4">IF((E32&gt;=C32),0,SUM(C32+D32-E32))</f>
        <v>0</v>
      </c>
      <c r="G32" s="12">
        <f t="shared" si="1"/>
        <v>25</v>
      </c>
      <c r="H32" s="14"/>
      <c r="I32" s="14"/>
      <c r="J32" s="14"/>
      <c r="K32" s="14"/>
      <c r="M32" s="14"/>
    </row>
    <row r="33" spans="2:13">
      <c r="B33" s="12">
        <v>26</v>
      </c>
      <c r="C33" s="14">
        <f t="shared" si="2"/>
        <v>0</v>
      </c>
      <c r="D33" s="14">
        <f>IF((C33&lt;0),0,SUM(C33*Inputs!$G$7))</f>
        <v>0</v>
      </c>
      <c r="E33" s="13">
        <f t="shared" si="0"/>
        <v>0</v>
      </c>
      <c r="F33" s="13">
        <f t="shared" si="4"/>
        <v>0</v>
      </c>
      <c r="G33" s="12">
        <f t="shared" si="1"/>
        <v>26</v>
      </c>
      <c r="H33" s="14"/>
      <c r="I33" s="14"/>
      <c r="J33" s="14"/>
      <c r="K33" s="14"/>
      <c r="M33" s="14"/>
    </row>
    <row r="34" spans="2:13">
      <c r="B34" s="12">
        <v>27</v>
      </c>
      <c r="C34" s="14">
        <f t="shared" si="2"/>
        <v>0</v>
      </c>
      <c r="D34" s="14">
        <f>IF((C34&lt;0),0,SUM(C34*Inputs!$G$7))</f>
        <v>0</v>
      </c>
      <c r="E34" s="13">
        <f t="shared" si="0"/>
        <v>0</v>
      </c>
      <c r="F34" s="13">
        <f t="shared" si="4"/>
        <v>0</v>
      </c>
      <c r="G34" s="12">
        <f t="shared" si="1"/>
        <v>27</v>
      </c>
      <c r="H34" s="14"/>
      <c r="I34" s="14"/>
      <c r="J34" s="14"/>
      <c r="K34" s="14"/>
      <c r="M34" s="14"/>
    </row>
    <row r="35" spans="2:13">
      <c r="B35" s="12">
        <v>28</v>
      </c>
      <c r="C35" s="14">
        <f t="shared" si="2"/>
        <v>0</v>
      </c>
      <c r="D35" s="14">
        <f>IF((C35&lt;0),0,SUM(C35*Inputs!$G$7))</f>
        <v>0</v>
      </c>
      <c r="E35" s="13">
        <f t="shared" si="0"/>
        <v>0</v>
      </c>
      <c r="F35" s="13">
        <f t="shared" si="4"/>
        <v>0</v>
      </c>
      <c r="G35" s="12">
        <f t="shared" si="1"/>
        <v>28</v>
      </c>
      <c r="H35" s="14"/>
      <c r="I35" s="14"/>
      <c r="J35" s="14"/>
      <c r="K35" s="14"/>
      <c r="M35" s="14"/>
    </row>
    <row r="36" spans="2:13">
      <c r="B36" s="12">
        <v>29</v>
      </c>
      <c r="C36" s="14">
        <f t="shared" si="2"/>
        <v>0</v>
      </c>
      <c r="D36" s="14">
        <f>IF((C36&lt;0),0,SUM(C36*Inputs!$G$7))</f>
        <v>0</v>
      </c>
      <c r="E36" s="13">
        <f t="shared" si="0"/>
        <v>0</v>
      </c>
      <c r="F36" s="13">
        <f t="shared" si="4"/>
        <v>0</v>
      </c>
      <c r="G36" s="12">
        <f t="shared" si="1"/>
        <v>29</v>
      </c>
      <c r="H36" s="14"/>
      <c r="I36" s="14"/>
      <c r="J36" s="14"/>
      <c r="K36" s="14"/>
      <c r="M36" s="14"/>
    </row>
    <row r="37" spans="2:13">
      <c r="B37" s="12">
        <v>30</v>
      </c>
      <c r="C37" s="14">
        <f t="shared" si="2"/>
        <v>0</v>
      </c>
      <c r="D37" s="14">
        <f>IF((C37&lt;0),0,SUM(C37*Inputs!$G$7))</f>
        <v>0</v>
      </c>
      <c r="E37" s="13">
        <f t="shared" si="0"/>
        <v>0</v>
      </c>
      <c r="F37" s="13">
        <f t="shared" si="4"/>
        <v>0</v>
      </c>
      <c r="G37" s="12">
        <f t="shared" si="1"/>
        <v>30</v>
      </c>
      <c r="H37" s="14"/>
      <c r="I37" s="14"/>
      <c r="J37" s="14"/>
      <c r="K37" s="14"/>
      <c r="M37" s="14"/>
    </row>
    <row r="38" spans="2:13">
      <c r="B38" s="12">
        <v>31</v>
      </c>
      <c r="C38" s="14">
        <f t="shared" si="2"/>
        <v>0</v>
      </c>
      <c r="D38" s="14">
        <f>IF((C38&lt;0),0,SUM(C38*Inputs!$G$7))</f>
        <v>0</v>
      </c>
      <c r="E38" s="13">
        <f t="shared" si="0"/>
        <v>0</v>
      </c>
      <c r="F38" s="13">
        <f t="shared" si="4"/>
        <v>0</v>
      </c>
      <c r="G38" s="12">
        <f t="shared" si="1"/>
        <v>31</v>
      </c>
      <c r="H38" s="14"/>
      <c r="I38" s="14"/>
      <c r="J38" s="14"/>
      <c r="K38" s="14"/>
      <c r="M38" s="14"/>
    </row>
    <row r="39" spans="2:13">
      <c r="B39" s="12">
        <v>32</v>
      </c>
      <c r="C39" s="14">
        <f t="shared" si="2"/>
        <v>0</v>
      </c>
      <c r="D39" s="14">
        <f>IF((C39&lt;0),0,SUM(C39*Inputs!$G$7))</f>
        <v>0</v>
      </c>
      <c r="E39" s="13">
        <f t="shared" si="0"/>
        <v>0</v>
      </c>
      <c r="F39" s="13">
        <f t="shared" si="4"/>
        <v>0</v>
      </c>
      <c r="G39" s="12">
        <f t="shared" si="1"/>
        <v>32</v>
      </c>
      <c r="H39" s="14"/>
      <c r="I39" s="14"/>
      <c r="J39" s="14"/>
      <c r="K39" s="14"/>
      <c r="M39" s="14"/>
    </row>
    <row r="40" spans="2:13">
      <c r="B40" s="12">
        <v>33</v>
      </c>
      <c r="C40" s="14">
        <f t="shared" si="2"/>
        <v>0</v>
      </c>
      <c r="D40" s="14">
        <f>IF((C40&lt;0),0,SUM(C40*Inputs!$G$7))</f>
        <v>0</v>
      </c>
      <c r="E40" s="13">
        <f t="shared" si="0"/>
        <v>0</v>
      </c>
      <c r="F40" s="13">
        <f t="shared" si="4"/>
        <v>0</v>
      </c>
      <c r="G40" s="12">
        <f t="shared" si="1"/>
        <v>33</v>
      </c>
      <c r="H40" s="14"/>
      <c r="I40" s="14"/>
      <c r="J40" s="14"/>
      <c r="K40" s="14"/>
      <c r="M40" s="14"/>
    </row>
    <row r="41" spans="2:13">
      <c r="B41" s="12">
        <v>34</v>
      </c>
      <c r="C41" s="14">
        <f t="shared" si="2"/>
        <v>0</v>
      </c>
      <c r="D41" s="14">
        <f>IF((C41&lt;0),0,SUM(C41*Inputs!$G$7))</f>
        <v>0</v>
      </c>
      <c r="E41" s="13">
        <f t="shared" si="0"/>
        <v>0</v>
      </c>
      <c r="F41" s="13">
        <f t="shared" si="4"/>
        <v>0</v>
      </c>
      <c r="G41" s="12">
        <f t="shared" si="1"/>
        <v>34</v>
      </c>
      <c r="H41" s="14"/>
      <c r="I41" s="14"/>
      <c r="J41" s="14"/>
      <c r="K41" s="14"/>
      <c r="M41" s="14"/>
    </row>
    <row r="42" spans="2:13">
      <c r="B42" s="12">
        <v>35</v>
      </c>
      <c r="C42" s="14">
        <f t="shared" si="2"/>
        <v>0</v>
      </c>
      <c r="D42" s="14">
        <f>IF((C42&lt;0),0,SUM(C42*Inputs!$G$7))</f>
        <v>0</v>
      </c>
      <c r="E42" s="13">
        <f t="shared" si="0"/>
        <v>0</v>
      </c>
      <c r="F42" s="13">
        <f t="shared" si="4"/>
        <v>0</v>
      </c>
      <c r="G42" s="12">
        <f t="shared" si="1"/>
        <v>35</v>
      </c>
      <c r="H42" s="14"/>
      <c r="I42" s="14"/>
      <c r="J42" s="14"/>
      <c r="K42" s="14"/>
      <c r="M42" s="14"/>
    </row>
    <row r="43" spans="2:13">
      <c r="B43" s="12">
        <v>36</v>
      </c>
      <c r="C43" s="14">
        <f t="shared" si="2"/>
        <v>0</v>
      </c>
      <c r="D43" s="14">
        <f>IF((C43&lt;0),0,SUM(C43*Inputs!$G$7))</f>
        <v>0</v>
      </c>
      <c r="E43" s="13">
        <f t="shared" si="0"/>
        <v>0</v>
      </c>
      <c r="F43" s="13">
        <f t="shared" si="4"/>
        <v>0</v>
      </c>
      <c r="G43" s="12">
        <f t="shared" si="1"/>
        <v>36</v>
      </c>
      <c r="H43" s="14"/>
      <c r="I43" s="14"/>
      <c r="J43" s="14"/>
      <c r="K43" s="14"/>
      <c r="M43" s="14"/>
    </row>
    <row r="44" spans="2:13">
      <c r="B44" s="12">
        <v>37</v>
      </c>
      <c r="C44" s="14">
        <f t="shared" si="2"/>
        <v>0</v>
      </c>
      <c r="D44" s="14">
        <f>IF((C44&lt;0),0,SUM(C44*Inputs!$G$7))</f>
        <v>0</v>
      </c>
      <c r="E44" s="13">
        <f t="shared" si="0"/>
        <v>0</v>
      </c>
      <c r="F44" s="13">
        <f t="shared" si="4"/>
        <v>0</v>
      </c>
      <c r="G44" s="12">
        <f t="shared" si="1"/>
        <v>37</v>
      </c>
      <c r="H44" s="14"/>
      <c r="I44" s="14"/>
      <c r="J44" s="14"/>
      <c r="K44" s="14"/>
      <c r="M44" s="14"/>
    </row>
    <row r="45" spans="2:13">
      <c r="B45" s="12">
        <v>38</v>
      </c>
      <c r="C45" s="14">
        <f t="shared" si="2"/>
        <v>0</v>
      </c>
      <c r="D45" s="14">
        <f>IF((C45&lt;0),0,SUM(C45*Inputs!$G$7))</f>
        <v>0</v>
      </c>
      <c r="E45" s="13">
        <f t="shared" si="0"/>
        <v>0</v>
      </c>
      <c r="F45" s="13">
        <f t="shared" si="4"/>
        <v>0</v>
      </c>
      <c r="G45" s="12">
        <f t="shared" si="1"/>
        <v>38</v>
      </c>
      <c r="H45" s="14"/>
      <c r="I45" s="14"/>
      <c r="J45" s="14"/>
      <c r="K45" s="14"/>
      <c r="M45" s="14"/>
    </row>
    <row r="46" spans="2:13">
      <c r="B46" s="12">
        <v>39</v>
      </c>
      <c r="C46" s="14">
        <f t="shared" si="2"/>
        <v>0</v>
      </c>
      <c r="D46" s="14">
        <f>IF((C46&lt;0),0,SUM(C46*Inputs!$G$7))</f>
        <v>0</v>
      </c>
      <c r="E46" s="13">
        <f t="shared" si="0"/>
        <v>0</v>
      </c>
      <c r="F46" s="13">
        <f t="shared" si="4"/>
        <v>0</v>
      </c>
      <c r="G46" s="12">
        <f t="shared" si="1"/>
        <v>39</v>
      </c>
      <c r="H46" s="14"/>
      <c r="I46" s="14"/>
      <c r="J46" s="14"/>
      <c r="K46" s="14"/>
      <c r="M46" s="14"/>
    </row>
    <row r="47" spans="2:13">
      <c r="B47" s="12">
        <v>40</v>
      </c>
      <c r="C47" s="14">
        <f t="shared" si="2"/>
        <v>0</v>
      </c>
      <c r="D47" s="14">
        <f>IF((C47&lt;0),0,SUM(C47*Inputs!$G$7))</f>
        <v>0</v>
      </c>
      <c r="E47" s="13">
        <f t="shared" si="0"/>
        <v>0</v>
      </c>
      <c r="F47" s="13">
        <f t="shared" si="4"/>
        <v>0</v>
      </c>
      <c r="G47" s="12">
        <f t="shared" si="1"/>
        <v>40</v>
      </c>
      <c r="H47" s="14"/>
      <c r="I47" s="14"/>
      <c r="J47" s="14"/>
      <c r="K47" s="14"/>
      <c r="M47" s="14"/>
    </row>
    <row r="48" spans="2:13">
      <c r="B48" s="12">
        <v>41</v>
      </c>
      <c r="C48" s="14">
        <f t="shared" si="2"/>
        <v>0</v>
      </c>
      <c r="D48" s="14">
        <f>IF((C48&lt;0),0,SUM(C48*Inputs!$G$7))</f>
        <v>0</v>
      </c>
      <c r="E48" s="13">
        <f t="shared" si="0"/>
        <v>0</v>
      </c>
      <c r="F48" s="13">
        <f t="shared" si="4"/>
        <v>0</v>
      </c>
      <c r="G48" s="12">
        <f t="shared" si="1"/>
        <v>41</v>
      </c>
      <c r="H48" s="14"/>
      <c r="I48" s="14"/>
      <c r="J48" s="14"/>
      <c r="K48" s="14"/>
      <c r="M48" s="14"/>
    </row>
    <row r="49" spans="2:13">
      <c r="B49" s="12">
        <v>42</v>
      </c>
      <c r="C49" s="14">
        <f t="shared" si="2"/>
        <v>0</v>
      </c>
      <c r="D49" s="14">
        <f>IF((C49&lt;0),0,SUM(C49*Inputs!$G$7))</f>
        <v>0</v>
      </c>
      <c r="E49" s="13">
        <f t="shared" si="0"/>
        <v>0</v>
      </c>
      <c r="F49" s="13">
        <f t="shared" si="4"/>
        <v>0</v>
      </c>
      <c r="G49" s="12">
        <f t="shared" si="1"/>
        <v>42</v>
      </c>
      <c r="H49" s="14"/>
      <c r="I49" s="14"/>
      <c r="J49" s="14"/>
      <c r="K49" s="14"/>
      <c r="M49" s="14"/>
    </row>
    <row r="50" spans="2:13">
      <c r="B50" s="12">
        <v>43</v>
      </c>
      <c r="C50" s="14">
        <f t="shared" si="2"/>
        <v>0</v>
      </c>
      <c r="D50" s="14">
        <f>IF((C50&lt;0),0,SUM(C50*Inputs!$G$7))</f>
        <v>0</v>
      </c>
      <c r="E50" s="13">
        <f t="shared" si="0"/>
        <v>0</v>
      </c>
      <c r="F50" s="13">
        <f t="shared" si="4"/>
        <v>0</v>
      </c>
      <c r="G50" s="12">
        <f t="shared" si="1"/>
        <v>43</v>
      </c>
      <c r="H50" s="14"/>
      <c r="I50" s="14"/>
      <c r="J50" s="14"/>
      <c r="K50" s="14"/>
      <c r="M50" s="14"/>
    </row>
    <row r="51" spans="2:13">
      <c r="B51" s="12">
        <v>44</v>
      </c>
      <c r="C51" s="14">
        <f t="shared" si="2"/>
        <v>0</v>
      </c>
      <c r="D51" s="14">
        <f>IF((C51&lt;0),0,SUM(C51*Inputs!$G$7))</f>
        <v>0</v>
      </c>
      <c r="E51" s="13">
        <f t="shared" si="0"/>
        <v>0</v>
      </c>
      <c r="F51" s="13">
        <f t="shared" si="4"/>
        <v>0</v>
      </c>
      <c r="G51" s="12">
        <f t="shared" si="1"/>
        <v>44</v>
      </c>
      <c r="H51" s="14"/>
      <c r="I51" s="14"/>
      <c r="J51" s="14"/>
      <c r="K51" s="14"/>
      <c r="M51" s="14"/>
    </row>
    <row r="52" spans="2:13">
      <c r="B52" s="12">
        <v>45</v>
      </c>
      <c r="C52" s="14">
        <f t="shared" si="2"/>
        <v>0</v>
      </c>
      <c r="D52" s="14">
        <f>IF((C52&lt;0),0,SUM(C52*Inputs!$G$7))</f>
        <v>0</v>
      </c>
      <c r="E52" s="13">
        <f t="shared" si="0"/>
        <v>0</v>
      </c>
      <c r="F52" s="13">
        <f t="shared" si="4"/>
        <v>0</v>
      </c>
      <c r="G52" s="12">
        <f t="shared" si="1"/>
        <v>45</v>
      </c>
      <c r="H52" s="14"/>
      <c r="I52" s="14"/>
      <c r="J52" s="14"/>
      <c r="K52" s="14"/>
      <c r="M52" s="14"/>
    </row>
    <row r="53" spans="2:13">
      <c r="B53" s="12">
        <v>46</v>
      </c>
      <c r="C53" s="14">
        <f t="shared" si="2"/>
        <v>0</v>
      </c>
      <c r="D53" s="14">
        <f>IF((C53&lt;0),0,SUM(C53*Inputs!$G$7))</f>
        <v>0</v>
      </c>
      <c r="E53" s="13">
        <f t="shared" si="0"/>
        <v>0</v>
      </c>
      <c r="F53" s="13">
        <f t="shared" si="4"/>
        <v>0</v>
      </c>
      <c r="G53" s="12">
        <f t="shared" si="1"/>
        <v>46</v>
      </c>
      <c r="H53" s="14"/>
      <c r="I53" s="14"/>
      <c r="J53" s="14"/>
      <c r="K53" s="14"/>
      <c r="M53" s="14"/>
    </row>
    <row r="54" spans="2:13">
      <c r="B54" s="12">
        <v>47</v>
      </c>
      <c r="C54" s="14">
        <f t="shared" si="2"/>
        <v>0</v>
      </c>
      <c r="D54" s="14">
        <f>IF((C54&lt;0),0,SUM(C54*Inputs!$G$7))</f>
        <v>0</v>
      </c>
      <c r="E54" s="13">
        <f t="shared" si="0"/>
        <v>0</v>
      </c>
      <c r="F54" s="13">
        <f t="shared" si="4"/>
        <v>0</v>
      </c>
      <c r="G54" s="12">
        <f t="shared" si="1"/>
        <v>47</v>
      </c>
      <c r="H54" s="14"/>
      <c r="I54" s="14"/>
      <c r="J54" s="14"/>
      <c r="K54" s="14"/>
      <c r="M54" s="14"/>
    </row>
    <row r="55" spans="2:13">
      <c r="B55" s="12">
        <v>48</v>
      </c>
      <c r="C55" s="14">
        <f t="shared" si="2"/>
        <v>0</v>
      </c>
      <c r="D55" s="14">
        <f>IF((C55&lt;0),0,SUM(C55*Inputs!$G$7))</f>
        <v>0</v>
      </c>
      <c r="E55" s="13">
        <f t="shared" si="0"/>
        <v>0</v>
      </c>
      <c r="F55" s="13">
        <f t="shared" si="4"/>
        <v>0</v>
      </c>
      <c r="G55" s="12">
        <f t="shared" si="1"/>
        <v>48</v>
      </c>
      <c r="H55" s="14"/>
      <c r="I55" s="14"/>
      <c r="J55" s="14"/>
      <c r="K55" s="14"/>
      <c r="M55" s="14"/>
    </row>
    <row r="56" spans="2:13">
      <c r="B56" s="12">
        <v>49</v>
      </c>
      <c r="C56" s="14">
        <f t="shared" si="2"/>
        <v>0</v>
      </c>
      <c r="D56" s="14">
        <f>IF((C56&lt;0),0,SUM(C56*Inputs!$G$7))</f>
        <v>0</v>
      </c>
      <c r="E56" s="13">
        <f t="shared" si="0"/>
        <v>0</v>
      </c>
      <c r="F56" s="13">
        <f t="shared" si="4"/>
        <v>0</v>
      </c>
      <c r="G56" s="12">
        <f t="shared" si="1"/>
        <v>49</v>
      </c>
      <c r="H56" s="14"/>
      <c r="I56" s="14"/>
      <c r="J56" s="14"/>
      <c r="K56" s="14"/>
      <c r="M56" s="14"/>
    </row>
    <row r="57" spans="2:13">
      <c r="B57" s="12">
        <v>50</v>
      </c>
      <c r="C57" s="14">
        <f t="shared" si="2"/>
        <v>0</v>
      </c>
      <c r="D57" s="14">
        <f>IF((C57&lt;0),0,SUM(C57*Inputs!$G$7))</f>
        <v>0</v>
      </c>
      <c r="E57" s="13">
        <f t="shared" si="0"/>
        <v>0</v>
      </c>
      <c r="F57" s="13">
        <f t="shared" si="4"/>
        <v>0</v>
      </c>
      <c r="G57" s="12">
        <f t="shared" si="1"/>
        <v>50</v>
      </c>
      <c r="H57" s="14"/>
      <c r="I57" s="14"/>
      <c r="J57" s="14"/>
      <c r="K57" s="14"/>
      <c r="M57" s="14"/>
    </row>
    <row r="58" spans="2:13">
      <c r="B58" s="12">
        <v>51</v>
      </c>
      <c r="C58" s="14">
        <f t="shared" si="2"/>
        <v>0</v>
      </c>
      <c r="D58" s="14">
        <f>IF((C58&lt;0),0,SUM(C58*Inputs!$G$7))</f>
        <v>0</v>
      </c>
      <c r="E58" s="13">
        <f t="shared" si="0"/>
        <v>0</v>
      </c>
      <c r="F58" s="13">
        <f t="shared" si="4"/>
        <v>0</v>
      </c>
      <c r="G58" s="12">
        <f t="shared" si="1"/>
        <v>51</v>
      </c>
      <c r="H58" s="14"/>
      <c r="I58" s="14"/>
      <c r="J58" s="14"/>
      <c r="K58" s="14"/>
      <c r="M58" s="14"/>
    </row>
    <row r="59" spans="2:13">
      <c r="B59" s="12">
        <v>52</v>
      </c>
      <c r="C59" s="14">
        <f t="shared" si="2"/>
        <v>0</v>
      </c>
      <c r="D59" s="14">
        <f>IF((C59&lt;0),0,SUM(C59*Inputs!$G$7))</f>
        <v>0</v>
      </c>
      <c r="E59" s="13">
        <f t="shared" si="0"/>
        <v>0</v>
      </c>
      <c r="F59" s="13">
        <f t="shared" si="4"/>
        <v>0</v>
      </c>
      <c r="G59" s="12">
        <f t="shared" si="1"/>
        <v>52</v>
      </c>
      <c r="H59" s="14"/>
      <c r="I59" s="14"/>
      <c r="J59" s="14"/>
      <c r="K59" s="14"/>
      <c r="M59" s="14"/>
    </row>
    <row r="60" spans="2:13">
      <c r="B60" s="12">
        <v>53</v>
      </c>
      <c r="C60" s="14">
        <f t="shared" si="2"/>
        <v>0</v>
      </c>
      <c r="D60" s="14">
        <f>IF((C60&lt;0),0,SUM(C60*Inputs!$G$7))</f>
        <v>0</v>
      </c>
      <c r="E60" s="13">
        <f t="shared" si="0"/>
        <v>0</v>
      </c>
      <c r="F60" s="13">
        <f t="shared" si="4"/>
        <v>0</v>
      </c>
      <c r="G60" s="12">
        <f t="shared" si="1"/>
        <v>53</v>
      </c>
      <c r="H60" s="14"/>
      <c r="I60" s="14"/>
      <c r="J60" s="14"/>
      <c r="K60" s="14"/>
      <c r="M60" s="14"/>
    </row>
    <row r="61" spans="2:13">
      <c r="B61" s="12">
        <v>54</v>
      </c>
      <c r="C61" s="14">
        <f t="shared" si="2"/>
        <v>0</v>
      </c>
      <c r="D61" s="14">
        <f>IF((C61&lt;0),0,SUM(C61*Inputs!$G$7))</f>
        <v>0</v>
      </c>
      <c r="E61" s="13">
        <f t="shared" si="0"/>
        <v>0</v>
      </c>
      <c r="F61" s="13">
        <f t="shared" si="4"/>
        <v>0</v>
      </c>
      <c r="G61" s="12">
        <f t="shared" si="1"/>
        <v>54</v>
      </c>
      <c r="H61" s="14"/>
      <c r="I61" s="14"/>
      <c r="J61" s="14"/>
      <c r="K61" s="14"/>
      <c r="M61" s="14"/>
    </row>
    <row r="62" spans="2:13">
      <c r="B62" s="12">
        <v>55</v>
      </c>
      <c r="C62" s="14">
        <f t="shared" si="2"/>
        <v>0</v>
      </c>
      <c r="D62" s="14">
        <f>IF((C62&lt;0),0,SUM(C62*Inputs!$G$7))</f>
        <v>0</v>
      </c>
      <c r="E62" s="13">
        <f t="shared" si="0"/>
        <v>0</v>
      </c>
      <c r="F62" s="13">
        <f t="shared" si="4"/>
        <v>0</v>
      </c>
      <c r="G62" s="12">
        <f t="shared" si="1"/>
        <v>55</v>
      </c>
      <c r="H62" s="14"/>
      <c r="I62" s="14"/>
      <c r="J62" s="14"/>
      <c r="K62" s="14"/>
      <c r="M62" s="14"/>
    </row>
    <row r="63" spans="2:13">
      <c r="B63" s="12">
        <v>56</v>
      </c>
      <c r="C63" s="14">
        <f t="shared" si="2"/>
        <v>0</v>
      </c>
      <c r="D63" s="14">
        <f>IF((C63&lt;0),0,SUM(C63*Inputs!$G$7))</f>
        <v>0</v>
      </c>
      <c r="E63" s="13">
        <f t="shared" si="0"/>
        <v>0</v>
      </c>
      <c r="F63" s="13">
        <f t="shared" si="4"/>
        <v>0</v>
      </c>
      <c r="G63" s="12">
        <f t="shared" si="1"/>
        <v>56</v>
      </c>
      <c r="H63" s="14"/>
      <c r="I63" s="14"/>
      <c r="J63" s="14"/>
      <c r="K63" s="14"/>
      <c r="M63" s="14"/>
    </row>
    <row r="64" spans="2:13">
      <c r="B64" s="12">
        <v>57</v>
      </c>
      <c r="C64" s="14">
        <f t="shared" si="2"/>
        <v>0</v>
      </c>
      <c r="D64" s="14">
        <f>IF((C64&lt;0),0,SUM(C64*Inputs!$G$7))</f>
        <v>0</v>
      </c>
      <c r="E64" s="13">
        <f t="shared" si="0"/>
        <v>0</v>
      </c>
      <c r="F64" s="13">
        <f t="shared" si="4"/>
        <v>0</v>
      </c>
      <c r="G64" s="12">
        <f t="shared" si="1"/>
        <v>57</v>
      </c>
      <c r="H64" s="14"/>
      <c r="I64" s="14"/>
      <c r="J64" s="14"/>
      <c r="K64" s="14"/>
      <c r="M64" s="14"/>
    </row>
    <row r="65" spans="2:13">
      <c r="B65" s="12">
        <v>58</v>
      </c>
      <c r="C65" s="14">
        <f t="shared" si="2"/>
        <v>0</v>
      </c>
      <c r="D65" s="14">
        <f>IF((C65&lt;0),0,SUM(C65*Inputs!$G$7))</f>
        <v>0</v>
      </c>
      <c r="E65" s="13">
        <f t="shared" si="0"/>
        <v>0</v>
      </c>
      <c r="F65" s="13">
        <f t="shared" si="4"/>
        <v>0</v>
      </c>
      <c r="G65" s="12">
        <f t="shared" si="1"/>
        <v>58</v>
      </c>
      <c r="H65" s="14"/>
      <c r="I65" s="14"/>
      <c r="J65" s="14"/>
      <c r="K65" s="14"/>
      <c r="M65" s="14"/>
    </row>
    <row r="66" spans="2:13">
      <c r="B66" s="12">
        <v>59</v>
      </c>
      <c r="C66" s="14">
        <f t="shared" si="2"/>
        <v>0</v>
      </c>
      <c r="D66" s="14">
        <f>IF((C66&lt;0),0,SUM(C66*Inputs!$G$7))</f>
        <v>0</v>
      </c>
      <c r="E66" s="13">
        <f t="shared" si="0"/>
        <v>0</v>
      </c>
      <c r="F66" s="13">
        <f t="shared" si="4"/>
        <v>0</v>
      </c>
      <c r="G66" s="12">
        <f t="shared" si="1"/>
        <v>59</v>
      </c>
      <c r="H66" s="14"/>
      <c r="I66" s="14"/>
      <c r="J66" s="14"/>
      <c r="K66" s="14"/>
      <c r="M66" s="14"/>
    </row>
    <row r="67" spans="2:13">
      <c r="B67" s="12">
        <v>60</v>
      </c>
      <c r="C67" s="14">
        <f t="shared" si="2"/>
        <v>0</v>
      </c>
      <c r="D67" s="14">
        <f>IF((C67&lt;0),0,SUM(C67*Inputs!$G$7))</f>
        <v>0</v>
      </c>
      <c r="E67" s="13">
        <f t="shared" si="0"/>
        <v>0</v>
      </c>
      <c r="F67" s="13">
        <f t="shared" si="4"/>
        <v>0</v>
      </c>
      <c r="G67" s="12">
        <f t="shared" si="1"/>
        <v>60</v>
      </c>
      <c r="H67" s="14"/>
      <c r="I67" s="14"/>
      <c r="J67" s="14"/>
      <c r="K67" s="14"/>
      <c r="M67" s="14"/>
    </row>
    <row r="68" spans="2:13">
      <c r="B68" s="12">
        <v>61</v>
      </c>
      <c r="C68" s="14">
        <f t="shared" si="2"/>
        <v>0</v>
      </c>
      <c r="D68" s="14">
        <f>IF((C68&lt;0),0,SUM(C68*Inputs!$G$7))</f>
        <v>0</v>
      </c>
      <c r="E68" s="13">
        <f t="shared" si="0"/>
        <v>0</v>
      </c>
      <c r="F68" s="13">
        <f t="shared" si="4"/>
        <v>0</v>
      </c>
      <c r="G68" s="12">
        <f t="shared" si="1"/>
        <v>61</v>
      </c>
      <c r="H68" s="14"/>
      <c r="I68" s="14"/>
      <c r="J68" s="14"/>
      <c r="K68" s="14"/>
      <c r="M68" s="14"/>
    </row>
    <row r="69" spans="2:13">
      <c r="B69" s="12">
        <v>62</v>
      </c>
      <c r="C69" s="14">
        <f t="shared" si="2"/>
        <v>0</v>
      </c>
      <c r="D69" s="14">
        <f>IF((C69&lt;0),0,SUM(C69*Inputs!$G$7))</f>
        <v>0</v>
      </c>
      <c r="E69" s="13">
        <f t="shared" si="0"/>
        <v>0</v>
      </c>
      <c r="F69" s="13">
        <f t="shared" si="4"/>
        <v>0</v>
      </c>
      <c r="G69" s="12">
        <f t="shared" si="1"/>
        <v>62</v>
      </c>
      <c r="H69" s="14"/>
      <c r="I69" s="14"/>
      <c r="J69" s="14"/>
      <c r="K69" s="14"/>
      <c r="M69" s="14"/>
    </row>
    <row r="70" spans="2:13">
      <c r="B70" s="12">
        <v>63</v>
      </c>
      <c r="C70" s="14">
        <f t="shared" si="2"/>
        <v>0</v>
      </c>
      <c r="D70" s="14">
        <f>IF((C70&lt;0),0,SUM(C70*Inputs!$G$7))</f>
        <v>0</v>
      </c>
      <c r="E70" s="13">
        <f t="shared" si="0"/>
        <v>0</v>
      </c>
      <c r="F70" s="13">
        <f t="shared" si="4"/>
        <v>0</v>
      </c>
      <c r="G70" s="12">
        <f t="shared" si="1"/>
        <v>63</v>
      </c>
      <c r="H70" s="14"/>
      <c r="I70" s="14"/>
      <c r="J70" s="14"/>
      <c r="K70" s="14"/>
      <c r="M70" s="14"/>
    </row>
    <row r="71" spans="2:13">
      <c r="B71" s="12">
        <v>64</v>
      </c>
      <c r="C71" s="14">
        <f t="shared" si="2"/>
        <v>0</v>
      </c>
      <c r="D71" s="14">
        <f>IF((C71&lt;0),0,SUM(C71*Inputs!$G$7))</f>
        <v>0</v>
      </c>
      <c r="E71" s="13">
        <f t="shared" si="0"/>
        <v>0</v>
      </c>
      <c r="F71" s="13">
        <f t="shared" si="4"/>
        <v>0</v>
      </c>
      <c r="G71" s="12">
        <f t="shared" si="1"/>
        <v>64</v>
      </c>
      <c r="H71" s="14"/>
      <c r="I71" s="14"/>
      <c r="J71" s="14"/>
      <c r="K71" s="14"/>
      <c r="M71" s="14"/>
    </row>
    <row r="72" spans="2:13">
      <c r="B72" s="12">
        <v>65</v>
      </c>
      <c r="C72" s="14">
        <f t="shared" si="2"/>
        <v>0</v>
      </c>
      <c r="D72" s="14">
        <f>IF((C72&lt;0),0,SUM(C72*Inputs!$G$7))</f>
        <v>0</v>
      </c>
      <c r="E72" s="13">
        <f t="shared" ref="E72:E127" si="5">IF(((C72+D72)&gt;$D$2),$D$2,SUM(C72+D72))</f>
        <v>0</v>
      </c>
      <c r="F72" s="13">
        <f t="shared" si="4"/>
        <v>0</v>
      </c>
      <c r="G72" s="12">
        <f t="shared" si="1"/>
        <v>65</v>
      </c>
      <c r="H72" s="14"/>
      <c r="I72" s="14"/>
      <c r="J72" s="14"/>
      <c r="K72" s="14"/>
      <c r="M72" s="14"/>
    </row>
    <row r="73" spans="2:13">
      <c r="B73" s="12">
        <v>66</v>
      </c>
      <c r="C73" s="14">
        <f t="shared" si="2"/>
        <v>0</v>
      </c>
      <c r="D73" s="14">
        <f>IF((C73&lt;0),0,SUM(C73*Inputs!$G$7))</f>
        <v>0</v>
      </c>
      <c r="E73" s="13">
        <f t="shared" si="5"/>
        <v>0</v>
      </c>
      <c r="F73" s="13">
        <f t="shared" si="4"/>
        <v>0</v>
      </c>
      <c r="G73" s="12">
        <f t="shared" ref="G73:G127" si="6">B73</f>
        <v>66</v>
      </c>
      <c r="H73" s="14"/>
      <c r="I73" s="14"/>
      <c r="J73" s="14"/>
      <c r="K73" s="14"/>
      <c r="M73" s="14"/>
    </row>
    <row r="74" spans="2:13">
      <c r="B74" s="12">
        <v>67</v>
      </c>
      <c r="C74" s="14">
        <f t="shared" ref="C74:C127" si="7">F73</f>
        <v>0</v>
      </c>
      <c r="D74" s="14">
        <f>IF((C74&lt;0),0,SUM(C74*Inputs!$G$7))</f>
        <v>0</v>
      </c>
      <c r="E74" s="13">
        <f t="shared" si="5"/>
        <v>0</v>
      </c>
      <c r="F74" s="13">
        <f t="shared" si="4"/>
        <v>0</v>
      </c>
      <c r="G74" s="12">
        <f t="shared" si="6"/>
        <v>67</v>
      </c>
      <c r="H74" s="14"/>
      <c r="I74" s="14"/>
      <c r="J74" s="14"/>
      <c r="K74" s="14"/>
      <c r="M74" s="14"/>
    </row>
    <row r="75" spans="2:13">
      <c r="B75" s="12">
        <v>68</v>
      </c>
      <c r="C75" s="14">
        <f t="shared" si="7"/>
        <v>0</v>
      </c>
      <c r="D75" s="14">
        <f>IF((C75&lt;0),0,SUM(C75*Inputs!$G$7))</f>
        <v>0</v>
      </c>
      <c r="E75" s="13">
        <f t="shared" si="5"/>
        <v>0</v>
      </c>
      <c r="F75" s="13">
        <f t="shared" si="4"/>
        <v>0</v>
      </c>
      <c r="G75" s="12">
        <f t="shared" si="6"/>
        <v>68</v>
      </c>
      <c r="H75" s="14"/>
      <c r="I75" s="14"/>
      <c r="J75" s="14"/>
      <c r="K75" s="14"/>
      <c r="M75" s="14"/>
    </row>
    <row r="76" spans="2:13">
      <c r="B76" s="12">
        <v>69</v>
      </c>
      <c r="C76" s="14">
        <f t="shared" si="7"/>
        <v>0</v>
      </c>
      <c r="D76" s="14">
        <f>IF((C76&lt;0),0,SUM(C76*Inputs!$G$7))</f>
        <v>0</v>
      </c>
      <c r="E76" s="13">
        <f t="shared" si="5"/>
        <v>0</v>
      </c>
      <c r="F76" s="13">
        <f t="shared" si="4"/>
        <v>0</v>
      </c>
      <c r="G76" s="12">
        <f t="shared" si="6"/>
        <v>69</v>
      </c>
      <c r="H76" s="14"/>
      <c r="I76" s="14"/>
      <c r="J76" s="14"/>
      <c r="K76" s="14"/>
      <c r="M76" s="14"/>
    </row>
    <row r="77" spans="2:13">
      <c r="B77" s="12">
        <v>70</v>
      </c>
      <c r="C77" s="14">
        <f t="shared" si="7"/>
        <v>0</v>
      </c>
      <c r="D77" s="14">
        <f>IF((C77&lt;0),0,SUM(C77*Inputs!$G$7))</f>
        <v>0</v>
      </c>
      <c r="E77" s="13">
        <f t="shared" si="5"/>
        <v>0</v>
      </c>
      <c r="F77" s="13">
        <f t="shared" si="4"/>
        <v>0</v>
      </c>
      <c r="G77" s="12">
        <f t="shared" si="6"/>
        <v>70</v>
      </c>
      <c r="H77" s="14"/>
      <c r="I77" s="14"/>
      <c r="J77" s="14"/>
      <c r="K77" s="14"/>
      <c r="M77" s="14"/>
    </row>
    <row r="78" spans="2:13">
      <c r="B78" s="12">
        <v>71</v>
      </c>
      <c r="C78" s="14">
        <f t="shared" si="7"/>
        <v>0</v>
      </c>
      <c r="D78" s="14">
        <f>IF((C78&lt;0),0,SUM(C78*Inputs!$G$7))</f>
        <v>0</v>
      </c>
      <c r="E78" s="13">
        <f t="shared" si="5"/>
        <v>0</v>
      </c>
      <c r="F78" s="13">
        <f t="shared" si="4"/>
        <v>0</v>
      </c>
      <c r="G78" s="12">
        <f t="shared" si="6"/>
        <v>71</v>
      </c>
      <c r="H78" s="14"/>
      <c r="I78" s="14"/>
      <c r="J78" s="14"/>
      <c r="K78" s="14"/>
      <c r="M78" s="14"/>
    </row>
    <row r="79" spans="2:13">
      <c r="B79" s="12">
        <v>72</v>
      </c>
      <c r="C79" s="14">
        <f t="shared" si="7"/>
        <v>0</v>
      </c>
      <c r="D79" s="14">
        <f>IF((C79&lt;0),0,SUM(C79*Inputs!$G$7))</f>
        <v>0</v>
      </c>
      <c r="E79" s="13">
        <f t="shared" si="5"/>
        <v>0</v>
      </c>
      <c r="F79" s="13">
        <f t="shared" si="4"/>
        <v>0</v>
      </c>
      <c r="G79" s="12">
        <f t="shared" si="6"/>
        <v>72</v>
      </c>
      <c r="H79" s="14"/>
      <c r="I79" s="14"/>
      <c r="J79" s="14"/>
      <c r="K79" s="14"/>
      <c r="M79" s="14"/>
    </row>
    <row r="80" spans="2:13">
      <c r="B80" s="12">
        <v>73</v>
      </c>
      <c r="C80" s="14">
        <f t="shared" si="7"/>
        <v>0</v>
      </c>
      <c r="D80" s="14">
        <f>IF((C80&lt;0),0,SUM(C80*Inputs!$G$7))</f>
        <v>0</v>
      </c>
      <c r="E80" s="13">
        <f t="shared" si="5"/>
        <v>0</v>
      </c>
      <c r="F80" s="13">
        <f t="shared" si="4"/>
        <v>0</v>
      </c>
      <c r="G80" s="12">
        <f t="shared" si="6"/>
        <v>73</v>
      </c>
      <c r="H80" s="14"/>
      <c r="I80" s="14"/>
      <c r="J80" s="14"/>
      <c r="K80" s="14"/>
      <c r="M80" s="14"/>
    </row>
    <row r="81" spans="2:13">
      <c r="B81" s="12">
        <v>74</v>
      </c>
      <c r="C81" s="14">
        <f t="shared" si="7"/>
        <v>0</v>
      </c>
      <c r="D81" s="14">
        <f>IF((C81&lt;0),0,SUM(C81*Inputs!$G$7))</f>
        <v>0</v>
      </c>
      <c r="E81" s="13">
        <f t="shared" si="5"/>
        <v>0</v>
      </c>
      <c r="F81" s="13">
        <f t="shared" si="4"/>
        <v>0</v>
      </c>
      <c r="G81" s="12">
        <f t="shared" si="6"/>
        <v>74</v>
      </c>
      <c r="H81" s="14"/>
      <c r="I81" s="14"/>
      <c r="J81" s="14"/>
      <c r="K81" s="14"/>
      <c r="M81" s="14"/>
    </row>
    <row r="82" spans="2:13">
      <c r="B82" s="12">
        <v>75</v>
      </c>
      <c r="C82" s="14">
        <f t="shared" si="7"/>
        <v>0</v>
      </c>
      <c r="D82" s="14">
        <f>IF((C82&lt;0),0,SUM(C82*Inputs!$G$7))</f>
        <v>0</v>
      </c>
      <c r="E82" s="13">
        <f t="shared" si="5"/>
        <v>0</v>
      </c>
      <c r="F82" s="13">
        <f t="shared" si="4"/>
        <v>0</v>
      </c>
      <c r="G82" s="12">
        <f t="shared" si="6"/>
        <v>75</v>
      </c>
      <c r="H82" s="14"/>
      <c r="I82" s="14"/>
      <c r="J82" s="14"/>
      <c r="K82" s="14"/>
      <c r="M82" s="14"/>
    </row>
    <row r="83" spans="2:13">
      <c r="B83" s="12">
        <v>76</v>
      </c>
      <c r="C83" s="14">
        <f t="shared" si="7"/>
        <v>0</v>
      </c>
      <c r="D83" s="14">
        <f>IF((C83&lt;0),0,SUM(C83*Inputs!$G$7))</f>
        <v>0</v>
      </c>
      <c r="E83" s="13">
        <f t="shared" si="5"/>
        <v>0</v>
      </c>
      <c r="F83" s="13">
        <f t="shared" si="4"/>
        <v>0</v>
      </c>
      <c r="G83" s="12">
        <f t="shared" si="6"/>
        <v>76</v>
      </c>
      <c r="H83" s="14"/>
      <c r="I83" s="14"/>
      <c r="J83" s="14"/>
      <c r="K83" s="14"/>
      <c r="M83" s="14"/>
    </row>
    <row r="84" spans="2:13">
      <c r="B84" s="12">
        <v>77</v>
      </c>
      <c r="C84" s="14">
        <f t="shared" si="7"/>
        <v>0</v>
      </c>
      <c r="D84" s="14">
        <f>IF((C84&lt;0),0,SUM(C84*Inputs!$G$7))</f>
        <v>0</v>
      </c>
      <c r="E84" s="13">
        <f t="shared" si="5"/>
        <v>0</v>
      </c>
      <c r="F84" s="13">
        <f t="shared" si="4"/>
        <v>0</v>
      </c>
      <c r="G84" s="12">
        <f t="shared" si="6"/>
        <v>77</v>
      </c>
      <c r="H84" s="14"/>
      <c r="I84" s="14"/>
      <c r="J84" s="14"/>
      <c r="K84" s="14"/>
      <c r="M84" s="14"/>
    </row>
    <row r="85" spans="2:13">
      <c r="B85" s="12">
        <v>78</v>
      </c>
      <c r="C85" s="14">
        <f t="shared" si="7"/>
        <v>0</v>
      </c>
      <c r="D85" s="14">
        <f>IF((C85&lt;0),0,SUM(C85*Inputs!$G$7))</f>
        <v>0</v>
      </c>
      <c r="E85" s="13">
        <f t="shared" si="5"/>
        <v>0</v>
      </c>
      <c r="F85" s="13">
        <f t="shared" si="4"/>
        <v>0</v>
      </c>
      <c r="G85" s="12">
        <f t="shared" si="6"/>
        <v>78</v>
      </c>
      <c r="H85" s="14"/>
      <c r="I85" s="14"/>
      <c r="J85" s="14"/>
      <c r="K85" s="14"/>
      <c r="M85" s="14"/>
    </row>
    <row r="86" spans="2:13">
      <c r="B86" s="12">
        <v>79</v>
      </c>
      <c r="C86" s="14">
        <f t="shared" si="7"/>
        <v>0</v>
      </c>
      <c r="D86" s="14">
        <f>IF((C86&lt;0),0,SUM(C86*Inputs!$G$7))</f>
        <v>0</v>
      </c>
      <c r="E86" s="13">
        <f t="shared" si="5"/>
        <v>0</v>
      </c>
      <c r="F86" s="13">
        <f t="shared" si="4"/>
        <v>0</v>
      </c>
      <c r="G86" s="12">
        <f t="shared" si="6"/>
        <v>79</v>
      </c>
      <c r="H86" s="14"/>
      <c r="I86" s="14"/>
      <c r="J86" s="14"/>
      <c r="K86" s="14"/>
      <c r="M86" s="14"/>
    </row>
    <row r="87" spans="2:13">
      <c r="B87" s="12">
        <v>80</v>
      </c>
      <c r="C87" s="14">
        <f t="shared" si="7"/>
        <v>0</v>
      </c>
      <c r="D87" s="14">
        <f>IF((C87&lt;0),0,SUM(C87*Inputs!$G$7))</f>
        <v>0</v>
      </c>
      <c r="E87" s="13">
        <f t="shared" si="5"/>
        <v>0</v>
      </c>
      <c r="F87" s="13">
        <f t="shared" si="4"/>
        <v>0</v>
      </c>
      <c r="G87" s="12">
        <f t="shared" si="6"/>
        <v>80</v>
      </c>
      <c r="H87" s="14"/>
      <c r="I87" s="14"/>
      <c r="J87" s="14"/>
      <c r="K87" s="14"/>
      <c r="M87" s="14"/>
    </row>
    <row r="88" spans="2:13">
      <c r="B88" s="12">
        <v>81</v>
      </c>
      <c r="C88" s="14">
        <f t="shared" si="7"/>
        <v>0</v>
      </c>
      <c r="D88" s="14">
        <f>IF((C88&lt;0),0,SUM(C88*Inputs!$G$7))</f>
        <v>0</v>
      </c>
      <c r="E88" s="13">
        <f t="shared" si="5"/>
        <v>0</v>
      </c>
      <c r="F88" s="13">
        <f t="shared" si="4"/>
        <v>0</v>
      </c>
      <c r="G88" s="12">
        <f t="shared" si="6"/>
        <v>81</v>
      </c>
      <c r="H88" s="14"/>
      <c r="I88" s="14"/>
      <c r="J88" s="14"/>
      <c r="K88" s="14"/>
      <c r="M88" s="14"/>
    </row>
    <row r="89" spans="2:13">
      <c r="B89" s="12">
        <v>82</v>
      </c>
      <c r="C89" s="14">
        <f t="shared" si="7"/>
        <v>0</v>
      </c>
      <c r="D89" s="14">
        <f>IF((C89&lt;0),0,SUM(C89*Inputs!$G$7))</f>
        <v>0</v>
      </c>
      <c r="E89" s="13">
        <f t="shared" si="5"/>
        <v>0</v>
      </c>
      <c r="F89" s="13">
        <f t="shared" si="4"/>
        <v>0</v>
      </c>
      <c r="G89" s="12">
        <f t="shared" si="6"/>
        <v>82</v>
      </c>
      <c r="H89" s="14"/>
      <c r="I89" s="14"/>
      <c r="J89" s="14"/>
      <c r="K89" s="14"/>
      <c r="M89" s="14"/>
    </row>
    <row r="90" spans="2:13">
      <c r="B90" s="12">
        <v>83</v>
      </c>
      <c r="C90" s="14">
        <f t="shared" si="7"/>
        <v>0</v>
      </c>
      <c r="D90" s="14">
        <f>IF((C90&lt;0),0,SUM(C90*Inputs!$G$7))</f>
        <v>0</v>
      </c>
      <c r="E90" s="13">
        <f t="shared" si="5"/>
        <v>0</v>
      </c>
      <c r="F90" s="13">
        <f t="shared" si="4"/>
        <v>0</v>
      </c>
      <c r="G90" s="12">
        <f t="shared" si="6"/>
        <v>83</v>
      </c>
      <c r="H90" s="14"/>
      <c r="I90" s="14"/>
      <c r="J90" s="14"/>
      <c r="K90" s="14"/>
      <c r="M90" s="14"/>
    </row>
    <row r="91" spans="2:13">
      <c r="B91" s="12">
        <v>84</v>
      </c>
      <c r="C91" s="14">
        <f t="shared" si="7"/>
        <v>0</v>
      </c>
      <c r="D91" s="14">
        <f>IF((C91&lt;0),0,SUM(C91*Inputs!$G$7))</f>
        <v>0</v>
      </c>
      <c r="E91" s="13">
        <f t="shared" si="5"/>
        <v>0</v>
      </c>
      <c r="F91" s="13">
        <f t="shared" si="4"/>
        <v>0</v>
      </c>
      <c r="G91" s="12">
        <f t="shared" si="6"/>
        <v>84</v>
      </c>
      <c r="H91" s="14"/>
      <c r="I91" s="14"/>
      <c r="J91" s="14"/>
      <c r="K91" s="14"/>
      <c r="M91" s="14"/>
    </row>
    <row r="92" spans="2:13">
      <c r="B92" s="12">
        <v>85</v>
      </c>
      <c r="C92" s="14">
        <f t="shared" si="7"/>
        <v>0</v>
      </c>
      <c r="D92" s="14">
        <f>IF((C92&lt;0),0,SUM(C92*Inputs!$G$7))</f>
        <v>0</v>
      </c>
      <c r="E92" s="13">
        <f t="shared" si="5"/>
        <v>0</v>
      </c>
      <c r="F92" s="13">
        <f t="shared" si="4"/>
        <v>0</v>
      </c>
      <c r="G92" s="12">
        <f t="shared" si="6"/>
        <v>85</v>
      </c>
      <c r="H92" s="14"/>
      <c r="I92" s="14"/>
      <c r="J92" s="14"/>
      <c r="K92" s="14"/>
      <c r="M92" s="14"/>
    </row>
    <row r="93" spans="2:13">
      <c r="B93" s="12">
        <v>86</v>
      </c>
      <c r="C93" s="14">
        <f t="shared" si="7"/>
        <v>0</v>
      </c>
      <c r="D93" s="14">
        <f>IF((C93&lt;0),0,SUM(C93*Inputs!$G$7))</f>
        <v>0</v>
      </c>
      <c r="E93" s="13">
        <f t="shared" si="5"/>
        <v>0</v>
      </c>
      <c r="F93" s="13">
        <f t="shared" si="4"/>
        <v>0</v>
      </c>
      <c r="G93" s="12">
        <f t="shared" si="6"/>
        <v>86</v>
      </c>
      <c r="H93" s="14"/>
      <c r="I93" s="14"/>
      <c r="J93" s="14"/>
      <c r="K93" s="14"/>
      <c r="M93" s="14"/>
    </row>
    <row r="94" spans="2:13">
      <c r="B94" s="12">
        <v>87</v>
      </c>
      <c r="C94" s="14">
        <f t="shared" si="7"/>
        <v>0</v>
      </c>
      <c r="D94" s="14">
        <f>IF((C94&lt;0),0,SUM(C94*Inputs!$G$7))</f>
        <v>0</v>
      </c>
      <c r="E94" s="13">
        <f t="shared" si="5"/>
        <v>0</v>
      </c>
      <c r="F94" s="13">
        <f t="shared" si="4"/>
        <v>0</v>
      </c>
      <c r="G94" s="12">
        <f t="shared" si="6"/>
        <v>87</v>
      </c>
      <c r="H94" s="14"/>
      <c r="I94" s="14"/>
      <c r="J94" s="14"/>
      <c r="K94" s="14"/>
      <c r="M94" s="14"/>
    </row>
    <row r="95" spans="2:13">
      <c r="B95" s="12">
        <v>88</v>
      </c>
      <c r="C95" s="14">
        <f t="shared" si="7"/>
        <v>0</v>
      </c>
      <c r="D95" s="14">
        <f>IF((C95&lt;0),0,SUM(C95*Inputs!$G$7))</f>
        <v>0</v>
      </c>
      <c r="E95" s="13">
        <f t="shared" si="5"/>
        <v>0</v>
      </c>
      <c r="F95" s="13">
        <f t="shared" si="4"/>
        <v>0</v>
      </c>
      <c r="G95" s="12">
        <f t="shared" si="6"/>
        <v>88</v>
      </c>
      <c r="H95" s="14"/>
      <c r="I95" s="14"/>
      <c r="J95" s="14"/>
      <c r="K95" s="14"/>
      <c r="M95" s="14"/>
    </row>
    <row r="96" spans="2:13">
      <c r="B96" s="12">
        <v>89</v>
      </c>
      <c r="C96" s="14">
        <f t="shared" si="7"/>
        <v>0</v>
      </c>
      <c r="D96" s="14">
        <f>IF((C96&lt;0),0,SUM(C96*Inputs!$G$7))</f>
        <v>0</v>
      </c>
      <c r="E96" s="13">
        <f t="shared" si="5"/>
        <v>0</v>
      </c>
      <c r="F96" s="13">
        <f t="shared" ref="F96:F127" si="8">IF((E96&gt;=C96),0,SUM(C96+D96-E96))</f>
        <v>0</v>
      </c>
      <c r="G96" s="12">
        <f t="shared" si="6"/>
        <v>89</v>
      </c>
      <c r="H96" s="14"/>
      <c r="I96" s="14"/>
      <c r="J96" s="14"/>
      <c r="K96" s="14"/>
      <c r="M96" s="14"/>
    </row>
    <row r="97" spans="2:13">
      <c r="B97" s="12">
        <v>90</v>
      </c>
      <c r="C97" s="14">
        <f t="shared" si="7"/>
        <v>0</v>
      </c>
      <c r="D97" s="14">
        <f>IF((C97&lt;0),0,SUM(C97*Inputs!$G$7))</f>
        <v>0</v>
      </c>
      <c r="E97" s="13">
        <f t="shared" si="5"/>
        <v>0</v>
      </c>
      <c r="F97" s="13">
        <f t="shared" si="8"/>
        <v>0</v>
      </c>
      <c r="G97" s="12">
        <f t="shared" si="6"/>
        <v>90</v>
      </c>
      <c r="H97" s="14"/>
      <c r="I97" s="14"/>
      <c r="J97" s="14"/>
      <c r="K97" s="14"/>
      <c r="M97" s="14"/>
    </row>
    <row r="98" spans="2:13">
      <c r="B98" s="12">
        <v>91</v>
      </c>
      <c r="C98" s="14">
        <f t="shared" si="7"/>
        <v>0</v>
      </c>
      <c r="D98" s="14">
        <f>IF((C98&lt;0),0,SUM(C98*Inputs!$G$7))</f>
        <v>0</v>
      </c>
      <c r="E98" s="13">
        <f t="shared" si="5"/>
        <v>0</v>
      </c>
      <c r="F98" s="13">
        <f t="shared" si="8"/>
        <v>0</v>
      </c>
      <c r="G98" s="12">
        <f t="shared" si="6"/>
        <v>91</v>
      </c>
      <c r="H98" s="14"/>
      <c r="I98" s="14"/>
      <c r="J98" s="14"/>
      <c r="K98" s="14"/>
      <c r="M98" s="14"/>
    </row>
    <row r="99" spans="2:13">
      <c r="B99" s="12">
        <v>92</v>
      </c>
      <c r="C99" s="14">
        <f t="shared" si="7"/>
        <v>0</v>
      </c>
      <c r="D99" s="14">
        <f>IF((C99&lt;0),0,SUM(C99*Inputs!$G$7))</f>
        <v>0</v>
      </c>
      <c r="E99" s="13">
        <f t="shared" si="5"/>
        <v>0</v>
      </c>
      <c r="F99" s="13">
        <f t="shared" si="8"/>
        <v>0</v>
      </c>
      <c r="G99" s="12">
        <f t="shared" si="6"/>
        <v>92</v>
      </c>
      <c r="H99" s="14"/>
      <c r="I99" s="14"/>
      <c r="J99" s="14"/>
      <c r="K99" s="14"/>
      <c r="M99" s="14"/>
    </row>
    <row r="100" spans="2:13">
      <c r="B100" s="12">
        <v>93</v>
      </c>
      <c r="C100" s="14">
        <f t="shared" si="7"/>
        <v>0</v>
      </c>
      <c r="D100" s="14">
        <f>IF((C100&lt;0),0,SUM(C100*Inputs!$G$7))</f>
        <v>0</v>
      </c>
      <c r="E100" s="13">
        <f t="shared" si="5"/>
        <v>0</v>
      </c>
      <c r="F100" s="13">
        <f t="shared" si="8"/>
        <v>0</v>
      </c>
      <c r="G100" s="12">
        <f t="shared" si="6"/>
        <v>93</v>
      </c>
      <c r="H100" s="14"/>
      <c r="I100" s="14"/>
      <c r="J100" s="14"/>
      <c r="K100" s="14"/>
      <c r="M100" s="14"/>
    </row>
    <row r="101" spans="2:13">
      <c r="B101" s="12">
        <v>94</v>
      </c>
      <c r="C101" s="14">
        <f t="shared" si="7"/>
        <v>0</v>
      </c>
      <c r="D101" s="14">
        <f>IF((C101&lt;0),0,SUM(C101*Inputs!$G$7))</f>
        <v>0</v>
      </c>
      <c r="E101" s="13">
        <f t="shared" si="5"/>
        <v>0</v>
      </c>
      <c r="F101" s="13">
        <f t="shared" si="8"/>
        <v>0</v>
      </c>
      <c r="G101" s="12">
        <f t="shared" si="6"/>
        <v>94</v>
      </c>
      <c r="H101" s="14"/>
      <c r="I101" s="14"/>
      <c r="J101" s="14"/>
      <c r="K101" s="14"/>
      <c r="M101" s="14"/>
    </row>
    <row r="102" spans="2:13">
      <c r="B102" s="12">
        <v>95</v>
      </c>
      <c r="C102" s="14">
        <f t="shared" si="7"/>
        <v>0</v>
      </c>
      <c r="D102" s="14">
        <f>IF((C102&lt;0),0,SUM(C102*Inputs!$G$7))</f>
        <v>0</v>
      </c>
      <c r="E102" s="13">
        <f t="shared" si="5"/>
        <v>0</v>
      </c>
      <c r="F102" s="13">
        <f t="shared" si="8"/>
        <v>0</v>
      </c>
      <c r="G102" s="12">
        <f t="shared" si="6"/>
        <v>95</v>
      </c>
      <c r="H102" s="14"/>
      <c r="I102" s="14"/>
      <c r="J102" s="14"/>
      <c r="K102" s="14"/>
      <c r="M102" s="14"/>
    </row>
    <row r="103" spans="2:13">
      <c r="B103" s="12">
        <v>96</v>
      </c>
      <c r="C103" s="14">
        <f t="shared" si="7"/>
        <v>0</v>
      </c>
      <c r="D103" s="14">
        <f>IF((C103&lt;0),0,SUM(C103*Inputs!$G$7))</f>
        <v>0</v>
      </c>
      <c r="E103" s="13">
        <f t="shared" si="5"/>
        <v>0</v>
      </c>
      <c r="F103" s="13">
        <f t="shared" si="8"/>
        <v>0</v>
      </c>
      <c r="G103" s="12">
        <f t="shared" si="6"/>
        <v>96</v>
      </c>
      <c r="H103" s="14"/>
      <c r="I103" s="14"/>
      <c r="J103" s="14"/>
      <c r="K103" s="14"/>
      <c r="M103" s="14"/>
    </row>
    <row r="104" spans="2:13">
      <c r="B104" s="12">
        <v>97</v>
      </c>
      <c r="C104" s="14">
        <f t="shared" si="7"/>
        <v>0</v>
      </c>
      <c r="D104" s="14">
        <f>IF((C104&lt;0),0,SUM(C104*Inputs!$G$7))</f>
        <v>0</v>
      </c>
      <c r="E104" s="13">
        <f t="shared" si="5"/>
        <v>0</v>
      </c>
      <c r="F104" s="13">
        <f t="shared" si="8"/>
        <v>0</v>
      </c>
      <c r="G104" s="12">
        <f t="shared" si="6"/>
        <v>97</v>
      </c>
      <c r="H104" s="14"/>
      <c r="I104" s="14"/>
      <c r="J104" s="14"/>
      <c r="K104" s="14"/>
      <c r="M104" s="14"/>
    </row>
    <row r="105" spans="2:13">
      <c r="B105" s="12">
        <v>98</v>
      </c>
      <c r="C105" s="14">
        <f t="shared" si="7"/>
        <v>0</v>
      </c>
      <c r="D105" s="14">
        <f>IF((C105&lt;0),0,SUM(C105*Inputs!$G$7))</f>
        <v>0</v>
      </c>
      <c r="E105" s="13">
        <f t="shared" si="5"/>
        <v>0</v>
      </c>
      <c r="F105" s="13">
        <f t="shared" si="8"/>
        <v>0</v>
      </c>
      <c r="G105" s="12">
        <f t="shared" si="6"/>
        <v>98</v>
      </c>
      <c r="H105" s="14"/>
      <c r="I105" s="14"/>
      <c r="J105" s="14"/>
      <c r="K105" s="14"/>
      <c r="M105" s="14"/>
    </row>
    <row r="106" spans="2:13">
      <c r="B106" s="12">
        <v>99</v>
      </c>
      <c r="C106" s="14">
        <f t="shared" si="7"/>
        <v>0</v>
      </c>
      <c r="D106" s="14">
        <f>IF((C106&lt;0),0,SUM(C106*Inputs!$G$7))</f>
        <v>0</v>
      </c>
      <c r="E106" s="13">
        <f t="shared" si="5"/>
        <v>0</v>
      </c>
      <c r="F106" s="13">
        <f t="shared" si="8"/>
        <v>0</v>
      </c>
      <c r="G106" s="12">
        <f t="shared" si="6"/>
        <v>99</v>
      </c>
      <c r="H106" s="14"/>
      <c r="I106" s="14"/>
      <c r="J106" s="14"/>
      <c r="K106" s="14"/>
      <c r="M106" s="14"/>
    </row>
    <row r="107" spans="2:13">
      <c r="B107" s="12">
        <v>100</v>
      </c>
      <c r="C107" s="14">
        <f t="shared" si="7"/>
        <v>0</v>
      </c>
      <c r="D107" s="14">
        <f>IF((C107&lt;0),0,SUM(C107*Inputs!$G$7))</f>
        <v>0</v>
      </c>
      <c r="E107" s="13">
        <f t="shared" si="5"/>
        <v>0</v>
      </c>
      <c r="F107" s="13">
        <f t="shared" si="8"/>
        <v>0</v>
      </c>
      <c r="G107" s="12">
        <f t="shared" si="6"/>
        <v>100</v>
      </c>
      <c r="H107" s="14"/>
      <c r="I107" s="14"/>
      <c r="J107" s="14"/>
      <c r="K107" s="14"/>
      <c r="M107" s="14"/>
    </row>
    <row r="108" spans="2:13">
      <c r="B108" s="12">
        <v>101</v>
      </c>
      <c r="C108" s="14">
        <f t="shared" si="7"/>
        <v>0</v>
      </c>
      <c r="D108" s="14">
        <f>IF((C108&lt;0),0,SUM(C108*Inputs!$G$7))</f>
        <v>0</v>
      </c>
      <c r="E108" s="13">
        <f t="shared" si="5"/>
        <v>0</v>
      </c>
      <c r="F108" s="13">
        <f t="shared" si="8"/>
        <v>0</v>
      </c>
      <c r="G108" s="12">
        <f t="shared" si="6"/>
        <v>101</v>
      </c>
      <c r="H108" s="14"/>
      <c r="I108" s="14"/>
      <c r="J108" s="14"/>
      <c r="K108" s="14"/>
      <c r="M108" s="14"/>
    </row>
    <row r="109" spans="2:13">
      <c r="B109" s="12">
        <v>102</v>
      </c>
      <c r="C109" s="14">
        <f t="shared" si="7"/>
        <v>0</v>
      </c>
      <c r="D109" s="14">
        <f>IF((C109&lt;0),0,SUM(C109*Inputs!$G$7))</f>
        <v>0</v>
      </c>
      <c r="E109" s="13">
        <f t="shared" si="5"/>
        <v>0</v>
      </c>
      <c r="F109" s="13">
        <f t="shared" si="8"/>
        <v>0</v>
      </c>
      <c r="G109" s="12">
        <f t="shared" si="6"/>
        <v>102</v>
      </c>
      <c r="H109" s="14"/>
      <c r="I109" s="14"/>
      <c r="J109" s="14"/>
      <c r="K109" s="14"/>
      <c r="M109" s="14"/>
    </row>
    <row r="110" spans="2:13">
      <c r="B110" s="12">
        <v>103</v>
      </c>
      <c r="C110" s="14">
        <f t="shared" si="7"/>
        <v>0</v>
      </c>
      <c r="D110" s="14">
        <f>IF((C110&lt;0),0,SUM(C110*Inputs!$G$7))</f>
        <v>0</v>
      </c>
      <c r="E110" s="13">
        <f t="shared" si="5"/>
        <v>0</v>
      </c>
      <c r="F110" s="13">
        <f t="shared" si="8"/>
        <v>0</v>
      </c>
      <c r="G110" s="12">
        <f t="shared" si="6"/>
        <v>103</v>
      </c>
      <c r="H110" s="14"/>
      <c r="I110" s="14"/>
      <c r="J110" s="14"/>
      <c r="K110" s="14"/>
      <c r="M110" s="14"/>
    </row>
    <row r="111" spans="2:13">
      <c r="B111" s="12">
        <v>104</v>
      </c>
      <c r="C111" s="14">
        <f t="shared" si="7"/>
        <v>0</v>
      </c>
      <c r="D111" s="14">
        <f>IF((C111&lt;0),0,SUM(C111*Inputs!$G$7))</f>
        <v>0</v>
      </c>
      <c r="E111" s="13">
        <f t="shared" si="5"/>
        <v>0</v>
      </c>
      <c r="F111" s="13">
        <f t="shared" si="8"/>
        <v>0</v>
      </c>
      <c r="G111" s="12">
        <f t="shared" si="6"/>
        <v>104</v>
      </c>
      <c r="H111" s="14"/>
      <c r="I111" s="14"/>
      <c r="J111" s="14"/>
      <c r="K111" s="14"/>
      <c r="M111" s="14"/>
    </row>
    <row r="112" spans="2:13">
      <c r="B112" s="12">
        <v>105</v>
      </c>
      <c r="C112" s="14">
        <f t="shared" si="7"/>
        <v>0</v>
      </c>
      <c r="D112" s="14">
        <f>IF((C112&lt;0),0,SUM(C112*Inputs!$G$7))</f>
        <v>0</v>
      </c>
      <c r="E112" s="13">
        <f t="shared" si="5"/>
        <v>0</v>
      </c>
      <c r="F112" s="13">
        <f t="shared" si="8"/>
        <v>0</v>
      </c>
      <c r="G112" s="12">
        <f t="shared" si="6"/>
        <v>105</v>
      </c>
      <c r="H112" s="14"/>
      <c r="I112" s="14"/>
      <c r="J112" s="14"/>
      <c r="K112" s="14"/>
      <c r="M112" s="14"/>
    </row>
    <row r="113" spans="2:13">
      <c r="B113" s="12">
        <v>106</v>
      </c>
      <c r="C113" s="14">
        <f t="shared" si="7"/>
        <v>0</v>
      </c>
      <c r="D113" s="14">
        <f>IF((C113&lt;0),0,SUM(C113*Inputs!$G$7))</f>
        <v>0</v>
      </c>
      <c r="E113" s="13">
        <f t="shared" si="5"/>
        <v>0</v>
      </c>
      <c r="F113" s="13">
        <f t="shared" si="8"/>
        <v>0</v>
      </c>
      <c r="G113" s="12">
        <f t="shared" si="6"/>
        <v>106</v>
      </c>
      <c r="H113" s="14"/>
      <c r="I113" s="14"/>
      <c r="J113" s="14"/>
      <c r="K113" s="14"/>
      <c r="M113" s="14"/>
    </row>
    <row r="114" spans="2:13">
      <c r="B114" s="12">
        <v>107</v>
      </c>
      <c r="C114" s="14">
        <f t="shared" si="7"/>
        <v>0</v>
      </c>
      <c r="D114" s="14">
        <f>IF((C114&lt;0),0,SUM(C114*Inputs!$G$7))</f>
        <v>0</v>
      </c>
      <c r="E114" s="13">
        <f t="shared" si="5"/>
        <v>0</v>
      </c>
      <c r="F114" s="13">
        <f t="shared" si="8"/>
        <v>0</v>
      </c>
      <c r="G114" s="12">
        <f t="shared" si="6"/>
        <v>107</v>
      </c>
      <c r="H114" s="14"/>
      <c r="I114" s="14"/>
      <c r="J114" s="14"/>
      <c r="K114" s="14"/>
      <c r="M114" s="14"/>
    </row>
    <row r="115" spans="2:13">
      <c r="B115" s="12">
        <v>108</v>
      </c>
      <c r="C115" s="14">
        <f t="shared" si="7"/>
        <v>0</v>
      </c>
      <c r="D115" s="14">
        <f>IF((C115&lt;0),0,SUM(C115*Inputs!$G$7))</f>
        <v>0</v>
      </c>
      <c r="E115" s="13">
        <f t="shared" si="5"/>
        <v>0</v>
      </c>
      <c r="F115" s="13">
        <f t="shared" si="8"/>
        <v>0</v>
      </c>
      <c r="G115" s="12">
        <f t="shared" si="6"/>
        <v>108</v>
      </c>
      <c r="H115" s="14"/>
      <c r="I115" s="14"/>
      <c r="J115" s="14"/>
      <c r="K115" s="14"/>
      <c r="M115" s="14"/>
    </row>
    <row r="116" spans="2:13">
      <c r="B116" s="12">
        <v>109</v>
      </c>
      <c r="C116" s="14">
        <f t="shared" si="7"/>
        <v>0</v>
      </c>
      <c r="D116" s="14">
        <f>IF((C116&lt;0),0,SUM(C116*Inputs!$G$7))</f>
        <v>0</v>
      </c>
      <c r="E116" s="13">
        <f t="shared" si="5"/>
        <v>0</v>
      </c>
      <c r="F116" s="13">
        <f t="shared" si="8"/>
        <v>0</v>
      </c>
      <c r="G116" s="12">
        <f t="shared" si="6"/>
        <v>109</v>
      </c>
      <c r="H116" s="14"/>
      <c r="I116" s="14"/>
      <c r="J116" s="14"/>
      <c r="K116" s="14"/>
      <c r="M116" s="14"/>
    </row>
    <row r="117" spans="2:13">
      <c r="B117" s="12">
        <v>110</v>
      </c>
      <c r="C117" s="14">
        <f t="shared" si="7"/>
        <v>0</v>
      </c>
      <c r="D117" s="14">
        <f>IF((C117&lt;0),0,SUM(C117*Inputs!$G$7))</f>
        <v>0</v>
      </c>
      <c r="E117" s="13">
        <f t="shared" si="5"/>
        <v>0</v>
      </c>
      <c r="F117" s="13">
        <f t="shared" si="8"/>
        <v>0</v>
      </c>
      <c r="G117" s="12">
        <f t="shared" si="6"/>
        <v>110</v>
      </c>
      <c r="H117" s="14"/>
      <c r="I117" s="14"/>
      <c r="J117" s="14"/>
      <c r="K117" s="14"/>
      <c r="M117" s="14"/>
    </row>
    <row r="118" spans="2:13">
      <c r="B118" s="12">
        <v>111</v>
      </c>
      <c r="C118" s="14">
        <f t="shared" si="7"/>
        <v>0</v>
      </c>
      <c r="D118" s="14">
        <f>IF((C118&lt;0),0,SUM(C118*Inputs!$G$7))</f>
        <v>0</v>
      </c>
      <c r="E118" s="13">
        <f t="shared" si="5"/>
        <v>0</v>
      </c>
      <c r="F118" s="13">
        <f t="shared" si="8"/>
        <v>0</v>
      </c>
      <c r="G118" s="12">
        <f t="shared" si="6"/>
        <v>111</v>
      </c>
      <c r="H118" s="14"/>
      <c r="I118" s="14"/>
      <c r="J118" s="14"/>
      <c r="K118" s="14"/>
      <c r="M118" s="14"/>
    </row>
    <row r="119" spans="2:13">
      <c r="B119" s="12">
        <v>112</v>
      </c>
      <c r="C119" s="14">
        <f t="shared" si="7"/>
        <v>0</v>
      </c>
      <c r="D119" s="14">
        <f>IF((C119&lt;0),0,SUM(C119*Inputs!$G$7))</f>
        <v>0</v>
      </c>
      <c r="E119" s="13">
        <f t="shared" si="5"/>
        <v>0</v>
      </c>
      <c r="F119" s="13">
        <f t="shared" si="8"/>
        <v>0</v>
      </c>
      <c r="G119" s="12">
        <f t="shared" si="6"/>
        <v>112</v>
      </c>
      <c r="H119" s="14"/>
      <c r="I119" s="14"/>
      <c r="J119" s="14"/>
      <c r="K119" s="14"/>
      <c r="M119" s="14"/>
    </row>
    <row r="120" spans="2:13">
      <c r="B120" s="12">
        <v>113</v>
      </c>
      <c r="C120" s="14">
        <f t="shared" si="7"/>
        <v>0</v>
      </c>
      <c r="D120" s="14">
        <f>IF((C120&lt;0),0,SUM(C120*Inputs!$G$7))</f>
        <v>0</v>
      </c>
      <c r="E120" s="13">
        <f t="shared" si="5"/>
        <v>0</v>
      </c>
      <c r="F120" s="13">
        <f t="shared" si="8"/>
        <v>0</v>
      </c>
      <c r="G120" s="12">
        <f t="shared" si="6"/>
        <v>113</v>
      </c>
      <c r="H120" s="14"/>
      <c r="I120" s="14"/>
      <c r="J120" s="14"/>
      <c r="K120" s="14"/>
      <c r="M120" s="14"/>
    </row>
    <row r="121" spans="2:13">
      <c r="B121" s="12">
        <v>114</v>
      </c>
      <c r="C121" s="14">
        <f t="shared" si="7"/>
        <v>0</v>
      </c>
      <c r="D121" s="14">
        <f>IF((C121&lt;0),0,SUM(C121*Inputs!$G$7))</f>
        <v>0</v>
      </c>
      <c r="E121" s="13">
        <f t="shared" si="5"/>
        <v>0</v>
      </c>
      <c r="F121" s="13">
        <f t="shared" si="8"/>
        <v>0</v>
      </c>
      <c r="G121" s="12">
        <f t="shared" si="6"/>
        <v>114</v>
      </c>
      <c r="H121" s="14"/>
      <c r="I121" s="14"/>
      <c r="J121" s="14"/>
      <c r="K121" s="14"/>
      <c r="M121" s="14"/>
    </row>
    <row r="122" spans="2:13">
      <c r="B122" s="12">
        <v>115</v>
      </c>
      <c r="C122" s="14">
        <f t="shared" si="7"/>
        <v>0</v>
      </c>
      <c r="D122" s="14">
        <f>IF((C122&lt;0),0,SUM(C122*Inputs!$G$7))</f>
        <v>0</v>
      </c>
      <c r="E122" s="13">
        <f t="shared" si="5"/>
        <v>0</v>
      </c>
      <c r="F122" s="13">
        <f t="shared" si="8"/>
        <v>0</v>
      </c>
      <c r="G122" s="12">
        <f t="shared" si="6"/>
        <v>115</v>
      </c>
      <c r="H122" s="14"/>
      <c r="I122" s="14"/>
      <c r="J122" s="14"/>
      <c r="K122" s="14"/>
      <c r="M122" s="14"/>
    </row>
    <row r="123" spans="2:13">
      <c r="B123" s="12">
        <v>116</v>
      </c>
      <c r="C123" s="14">
        <f t="shared" si="7"/>
        <v>0</v>
      </c>
      <c r="D123" s="14">
        <f>IF((C123&lt;0),0,SUM(C123*Inputs!$G$7))</f>
        <v>0</v>
      </c>
      <c r="E123" s="13">
        <f t="shared" si="5"/>
        <v>0</v>
      </c>
      <c r="F123" s="13">
        <f t="shared" si="8"/>
        <v>0</v>
      </c>
      <c r="G123" s="12">
        <f t="shared" si="6"/>
        <v>116</v>
      </c>
      <c r="H123" s="14"/>
      <c r="I123" s="14"/>
      <c r="J123" s="14"/>
      <c r="K123" s="14"/>
      <c r="M123" s="14"/>
    </row>
    <row r="124" spans="2:13">
      <c r="B124" s="12">
        <v>117</v>
      </c>
      <c r="C124" s="14">
        <f t="shared" si="7"/>
        <v>0</v>
      </c>
      <c r="D124" s="14">
        <f>IF((C124&lt;0),0,SUM(C124*Inputs!$G$7))</f>
        <v>0</v>
      </c>
      <c r="E124" s="13">
        <f t="shared" si="5"/>
        <v>0</v>
      </c>
      <c r="F124" s="13">
        <f t="shared" si="8"/>
        <v>0</v>
      </c>
      <c r="G124" s="12">
        <f t="shared" si="6"/>
        <v>117</v>
      </c>
      <c r="H124" s="14"/>
      <c r="I124" s="14"/>
      <c r="J124" s="14"/>
      <c r="K124" s="14"/>
      <c r="M124" s="14"/>
    </row>
    <row r="125" spans="2:13">
      <c r="B125" s="12">
        <v>118</v>
      </c>
      <c r="C125" s="14">
        <f t="shared" si="7"/>
        <v>0</v>
      </c>
      <c r="D125" s="14">
        <f>IF((C125&lt;0),0,SUM(C125*Inputs!$G$7))</f>
        <v>0</v>
      </c>
      <c r="E125" s="13">
        <f t="shared" si="5"/>
        <v>0</v>
      </c>
      <c r="F125" s="13">
        <f t="shared" si="8"/>
        <v>0</v>
      </c>
      <c r="G125" s="12">
        <f t="shared" si="6"/>
        <v>118</v>
      </c>
      <c r="H125" s="14"/>
      <c r="I125" s="14"/>
      <c r="J125" s="14"/>
      <c r="K125" s="14"/>
      <c r="M125" s="14"/>
    </row>
    <row r="126" spans="2:13">
      <c r="B126" s="12">
        <v>119</v>
      </c>
      <c r="C126" s="14">
        <f t="shared" si="7"/>
        <v>0</v>
      </c>
      <c r="D126" s="14">
        <f>IF((C126&lt;0),0,SUM(C126*Inputs!$G$7))</f>
        <v>0</v>
      </c>
      <c r="E126" s="13">
        <f t="shared" si="5"/>
        <v>0</v>
      </c>
      <c r="F126" s="13">
        <f t="shared" si="8"/>
        <v>0</v>
      </c>
      <c r="G126" s="12">
        <f t="shared" si="6"/>
        <v>119</v>
      </c>
      <c r="H126" s="14"/>
      <c r="I126" s="14"/>
      <c r="J126" s="14"/>
      <c r="K126" s="14"/>
      <c r="M126" s="14"/>
    </row>
    <row r="127" spans="2:13">
      <c r="B127" s="12">
        <v>120</v>
      </c>
      <c r="C127" s="14">
        <f t="shared" si="7"/>
        <v>0</v>
      </c>
      <c r="D127" s="14">
        <f>IF((C127&lt;0),0,SUM(C127*Inputs!$G$7))</f>
        <v>0</v>
      </c>
      <c r="E127" s="13">
        <f t="shared" si="5"/>
        <v>0</v>
      </c>
      <c r="F127" s="13">
        <f t="shared" si="8"/>
        <v>0</v>
      </c>
      <c r="G127" s="12">
        <f t="shared" si="6"/>
        <v>120</v>
      </c>
      <c r="H127" s="14"/>
      <c r="I127" s="14"/>
      <c r="J127" s="14"/>
      <c r="K127" s="14"/>
      <c r="M127"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vt:lpstr>
      <vt:lpstr>Inputs</vt:lpstr>
      <vt:lpstr>Offer #1</vt:lpstr>
      <vt:lpstr>Offer #2</vt:lpstr>
      <vt:lpstr>No Offer Used</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Card Offer Comparison</dc:title>
  <dc:subject>v2.3</dc:subject>
  <dc:creator>It's Your Money!</dc:creator>
  <cp:lastModifiedBy>Michael Milner</cp:lastModifiedBy>
  <dcterms:created xsi:type="dcterms:W3CDTF">2008-04-24T20:24:54Z</dcterms:created>
  <dcterms:modified xsi:type="dcterms:W3CDTF">2008-05-28T20:37:52Z</dcterms:modified>
</cp:coreProperties>
</file>